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Merisanu\Desktop\11 sedinta extraordinara 6 mai\BUGET initial 2026\"/>
    </mc:Choice>
  </mc:AlternateContent>
  <xr:revisionPtr revIDLastSave="0" documentId="13_ncr:1_{347F87C0-DA66-46D5-990E-415EAD72EF47}" xr6:coauthVersionLast="47" xr6:coauthVersionMax="47" xr10:uidLastSave="{00000000-0000-0000-0000-000000000000}"/>
  <bookViews>
    <workbookView xWindow="3780" yWindow="3555" windowWidth="23985" windowHeight="10830" xr2:uid="{CABC935A-C8FC-4048-B26B-7FF2DF99333F}"/>
  </bookViews>
  <sheets>
    <sheet name="Anexa 2 FEN " sheetId="2" r:id="rId1"/>
  </sheets>
  <definedNames>
    <definedName name="_Hlk184984443" localSheetId="0">'Anexa 2 FEN '!#REF!</definedName>
    <definedName name="_Hlk184984461" localSheetId="0">'Anexa 2 FEN '!#REF!</definedName>
    <definedName name="_Hlk184984481" localSheetId="0">'Anexa 2 FEN '!$B$44</definedName>
    <definedName name="_Hlk184984505" localSheetId="0">'Anexa 2 FEN '!#REF!</definedName>
    <definedName name="_Hlk184984531" localSheetId="0">'Anexa 2 FEN '!#REF!</definedName>
    <definedName name="_xlnm.Print_Area" localSheetId="0">'Anexa 2 FEN '!$B$2:$R$68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2" l="1"/>
  <c r="O25" i="2"/>
  <c r="M51" i="2"/>
  <c r="M41" i="2"/>
  <c r="N27" i="2" l="1"/>
  <c r="N25" i="2"/>
  <c r="I25" i="2" s="1"/>
  <c r="N26" i="2"/>
  <c r="I26" i="2" s="1"/>
  <c r="R63" i="2"/>
  <c r="Q63" i="2"/>
  <c r="P63" i="2"/>
  <c r="O63" i="2"/>
  <c r="N63" i="2"/>
  <c r="M63" i="2"/>
  <c r="L63" i="2"/>
  <c r="K63" i="2"/>
  <c r="J63" i="2"/>
  <c r="I63" i="2"/>
  <c r="H63" i="2"/>
  <c r="G63" i="2"/>
  <c r="R61" i="2"/>
  <c r="Q61" i="2"/>
  <c r="P61" i="2"/>
  <c r="O61" i="2"/>
  <c r="N61" i="2"/>
  <c r="M61" i="2"/>
  <c r="L61" i="2"/>
  <c r="K61" i="2"/>
  <c r="J61" i="2"/>
  <c r="I61" i="2"/>
  <c r="H61" i="2"/>
  <c r="G61" i="2"/>
  <c r="R54" i="2"/>
  <c r="Q54" i="2"/>
  <c r="P54" i="2"/>
  <c r="O54" i="2"/>
  <c r="N54" i="2"/>
  <c r="M54" i="2"/>
  <c r="L54" i="2"/>
  <c r="K54" i="2"/>
  <c r="J54" i="2"/>
  <c r="I54" i="2"/>
  <c r="H54" i="2"/>
  <c r="G54" i="2"/>
  <c r="R52" i="2"/>
  <c r="Q52" i="2"/>
  <c r="P52" i="2"/>
  <c r="O52" i="2"/>
  <c r="N52" i="2"/>
  <c r="M52" i="2"/>
  <c r="L52" i="2"/>
  <c r="K52" i="2"/>
  <c r="J52" i="2"/>
  <c r="I52" i="2"/>
  <c r="H52" i="2"/>
  <c r="G52" i="2"/>
  <c r="R46" i="2"/>
  <c r="Q46" i="2"/>
  <c r="P46" i="2"/>
  <c r="O46" i="2"/>
  <c r="N46" i="2"/>
  <c r="M46" i="2"/>
  <c r="L46" i="2"/>
  <c r="K46" i="2"/>
  <c r="J46" i="2"/>
  <c r="I46" i="2"/>
  <c r="H46" i="2"/>
  <c r="G46" i="2"/>
  <c r="H34" i="2"/>
  <c r="I34" i="2"/>
  <c r="J34" i="2"/>
  <c r="K34" i="2"/>
  <c r="L34" i="2"/>
  <c r="M34" i="2"/>
  <c r="N34" i="2"/>
  <c r="O34" i="2"/>
  <c r="P34" i="2"/>
  <c r="Q34" i="2"/>
  <c r="R34" i="2"/>
  <c r="G34" i="2"/>
  <c r="R36" i="2"/>
  <c r="Q36" i="2"/>
  <c r="P36" i="2"/>
  <c r="O36" i="2"/>
  <c r="N36" i="2"/>
  <c r="M36" i="2"/>
  <c r="L36" i="2"/>
  <c r="K36" i="2"/>
  <c r="J36" i="2"/>
  <c r="I36" i="2"/>
  <c r="H36" i="2"/>
  <c r="G36" i="2"/>
  <c r="H44" i="2"/>
  <c r="I44" i="2"/>
  <c r="J44" i="2"/>
  <c r="K44" i="2"/>
  <c r="L44" i="2"/>
  <c r="M44" i="2"/>
  <c r="N44" i="2"/>
  <c r="O44" i="2"/>
  <c r="P44" i="2"/>
  <c r="Q44" i="2"/>
  <c r="R44" i="2"/>
  <c r="G44" i="2"/>
  <c r="H39" i="2"/>
  <c r="J39" i="2"/>
  <c r="K39" i="2"/>
  <c r="L39" i="2"/>
  <c r="O39" i="2"/>
  <c r="P39" i="2"/>
  <c r="Q39" i="2"/>
  <c r="R39" i="2"/>
  <c r="R38" i="2" s="1"/>
  <c r="G39" i="2"/>
  <c r="H24" i="2"/>
  <c r="J24" i="2"/>
  <c r="K24" i="2"/>
  <c r="L24" i="2"/>
  <c r="M24" i="2"/>
  <c r="M17" i="2" s="1"/>
  <c r="O24" i="2"/>
  <c r="P24" i="2"/>
  <c r="Q24" i="2"/>
  <c r="R24" i="2"/>
  <c r="G24" i="2"/>
  <c r="N28" i="2"/>
  <c r="I28" i="2" s="1"/>
  <c r="H22" i="2"/>
  <c r="J22" i="2"/>
  <c r="K22" i="2"/>
  <c r="L22" i="2"/>
  <c r="M22" i="2"/>
  <c r="O22" i="2"/>
  <c r="P22" i="2"/>
  <c r="Q22" i="2"/>
  <c r="R22" i="2"/>
  <c r="H49" i="2"/>
  <c r="H48" i="2" s="1"/>
  <c r="J49" i="2"/>
  <c r="K49" i="2"/>
  <c r="L49" i="2"/>
  <c r="M49" i="2"/>
  <c r="O49" i="2"/>
  <c r="P49" i="2"/>
  <c r="P48" i="2" s="1"/>
  <c r="Q49" i="2"/>
  <c r="R49" i="2"/>
  <c r="H57" i="2"/>
  <c r="H56" i="2" s="1"/>
  <c r="J57" i="2"/>
  <c r="K57" i="2"/>
  <c r="K56" i="2" s="1"/>
  <c r="L57" i="2"/>
  <c r="L56" i="2" s="1"/>
  <c r="M57" i="2"/>
  <c r="M56" i="2" s="1"/>
  <c r="O57" i="2"/>
  <c r="P57" i="2"/>
  <c r="P56" i="2" s="1"/>
  <c r="Q57" i="2"/>
  <c r="Q56" i="2" s="1"/>
  <c r="R57" i="2"/>
  <c r="R56" i="2" s="1"/>
  <c r="N40" i="2"/>
  <c r="N42" i="2"/>
  <c r="I42" i="2" s="1"/>
  <c r="N43" i="2"/>
  <c r="I43" i="2" s="1"/>
  <c r="M39" i="2"/>
  <c r="Q48" i="2" l="1"/>
  <c r="J56" i="2"/>
  <c r="R48" i="2"/>
  <c r="M38" i="2"/>
  <c r="G17" i="2"/>
  <c r="R17" i="2"/>
  <c r="J38" i="2"/>
  <c r="Q17" i="2"/>
  <c r="P17" i="2"/>
  <c r="G38" i="2"/>
  <c r="L17" i="2"/>
  <c r="H17" i="2"/>
  <c r="O56" i="2"/>
  <c r="K17" i="2"/>
  <c r="L38" i="2"/>
  <c r="J17" i="2"/>
  <c r="Q38" i="2"/>
  <c r="P38" i="2"/>
  <c r="O48" i="2"/>
  <c r="M48" i="2"/>
  <c r="L48" i="2"/>
  <c r="H38" i="2"/>
  <c r="J48" i="2"/>
  <c r="O17" i="2"/>
  <c r="K48" i="2"/>
  <c r="O38" i="2"/>
  <c r="K38" i="2"/>
  <c r="N24" i="2"/>
  <c r="N17" i="2" s="1"/>
  <c r="I27" i="2"/>
  <c r="I24" i="2" s="1"/>
  <c r="I17" i="2" s="1"/>
  <c r="N60" i="2"/>
  <c r="I60" i="2" s="1"/>
  <c r="N59" i="2"/>
  <c r="N58" i="2"/>
  <c r="G57" i="2"/>
  <c r="G56" i="2" s="1"/>
  <c r="N51" i="2"/>
  <c r="I51" i="2" s="1"/>
  <c r="N50" i="2"/>
  <c r="G49" i="2"/>
  <c r="G48" i="2" s="1"/>
  <c r="N41" i="2"/>
  <c r="N39" i="2" s="1"/>
  <c r="N38" i="2" s="1"/>
  <c r="I40" i="2"/>
  <c r="N33" i="2"/>
  <c r="I33" i="2" s="1"/>
  <c r="I32" i="2" s="1"/>
  <c r="I31" i="2" s="1"/>
  <c r="R32" i="2"/>
  <c r="R31" i="2" s="1"/>
  <c r="Q32" i="2"/>
  <c r="Q31" i="2" s="1"/>
  <c r="P32" i="2"/>
  <c r="P31" i="2" s="1"/>
  <c r="O32" i="2"/>
  <c r="O31" i="2" s="1"/>
  <c r="M32" i="2"/>
  <c r="M31" i="2" s="1"/>
  <c r="L32" i="2"/>
  <c r="L31" i="2" s="1"/>
  <c r="K32" i="2"/>
  <c r="K31" i="2" s="1"/>
  <c r="J32" i="2"/>
  <c r="J31" i="2" s="1"/>
  <c r="H32" i="2"/>
  <c r="H31" i="2" s="1"/>
  <c r="G32" i="2"/>
  <c r="G31" i="2" s="1"/>
  <c r="R29" i="2"/>
  <c r="R18" i="2" s="1"/>
  <c r="Q29" i="2"/>
  <c r="Q18" i="2" s="1"/>
  <c r="P29" i="2"/>
  <c r="O29" i="2"/>
  <c r="N29" i="2"/>
  <c r="N18" i="2" s="1"/>
  <c r="M29" i="2"/>
  <c r="M18" i="2" s="1"/>
  <c r="L29" i="2"/>
  <c r="K29" i="2"/>
  <c r="J29" i="2"/>
  <c r="J18" i="2" s="1"/>
  <c r="I29" i="2"/>
  <c r="I18" i="2" s="1"/>
  <c r="H29" i="2"/>
  <c r="G29" i="2"/>
  <c r="G18" i="2" s="1"/>
  <c r="N23" i="2"/>
  <c r="G23" i="2"/>
  <c r="G22" i="2" s="1"/>
  <c r="H21" i="2" l="1"/>
  <c r="H18" i="2"/>
  <c r="K21" i="2"/>
  <c r="K18" i="2"/>
  <c r="L21" i="2"/>
  <c r="L18" i="2"/>
  <c r="O21" i="2"/>
  <c r="O18" i="2"/>
  <c r="P21" i="2"/>
  <c r="P18" i="2"/>
  <c r="N49" i="2"/>
  <c r="N48" i="2" s="1"/>
  <c r="G21" i="2"/>
  <c r="J21" i="2"/>
  <c r="M21" i="2"/>
  <c r="R21" i="2"/>
  <c r="Q21" i="2"/>
  <c r="I58" i="2"/>
  <c r="N57" i="2"/>
  <c r="N56" i="2" s="1"/>
  <c r="L16" i="2"/>
  <c r="P16" i="2"/>
  <c r="H16" i="2"/>
  <c r="I23" i="2"/>
  <c r="I22" i="2" s="1"/>
  <c r="I21" i="2" s="1"/>
  <c r="N22" i="2"/>
  <c r="N21" i="2" s="1"/>
  <c r="K16" i="2"/>
  <c r="K15" i="2" s="1"/>
  <c r="J16" i="2"/>
  <c r="J15" i="2" s="1"/>
  <c r="R16" i="2"/>
  <c r="R15" i="2" s="1"/>
  <c r="Q16" i="2"/>
  <c r="Q15" i="2" s="1"/>
  <c r="M16" i="2"/>
  <c r="M15" i="2" s="1"/>
  <c r="O16" i="2"/>
  <c r="O15" i="2" s="1"/>
  <c r="G16" i="2"/>
  <c r="I59" i="2"/>
  <c r="I50" i="2"/>
  <c r="I49" i="2" s="1"/>
  <c r="I48" i="2" s="1"/>
  <c r="N32" i="2"/>
  <c r="N31" i="2" s="1"/>
  <c r="I41" i="2"/>
  <c r="I39" i="2" s="1"/>
  <c r="I38" i="2" s="1"/>
  <c r="H15" i="2" l="1"/>
  <c r="P15" i="2"/>
  <c r="L15" i="2"/>
  <c r="I57" i="2"/>
  <c r="I56" i="2" s="1"/>
  <c r="N16" i="2"/>
  <c r="N15" i="2" s="1"/>
  <c r="G15" i="2"/>
  <c r="I16" i="2" l="1"/>
  <c r="I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G50" authorId="0" shapeId="0" xr:uid="{2643467E-E28C-4599-B98C-CA4895A443D4}">
      <text>
        <r>
          <rPr>
            <b/>
            <sz val="9"/>
            <color indexed="81"/>
            <rFont val="Tahoma"/>
            <charset val="1"/>
          </rPr>
          <t>2927.1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0" authorId="0" shapeId="0" xr:uid="{7FF54423-E10F-4012-9FBB-D1D53953B67A}">
      <text>
        <r>
          <rPr>
            <b/>
            <sz val="9"/>
            <color indexed="81"/>
            <rFont val="Tahoma"/>
            <charset val="1"/>
          </rPr>
          <t>4097.94</t>
        </r>
      </text>
    </comment>
  </commentList>
</comments>
</file>

<file path=xl/sharedStrings.xml><?xml version="1.0" encoding="utf-8"?>
<sst xmlns="http://schemas.openxmlformats.org/spreadsheetml/2006/main" count="113" uniqueCount="74">
  <si>
    <t xml:space="preserve"> </t>
  </si>
  <si>
    <t>UAT MUNICIPIULUI VULCAN</t>
  </si>
  <si>
    <t xml:space="preserve">LISTA OBIECTIVELOR DE INVESTIII CU FINANȚARE DIN FONDURI EXTERNE NERAMBURSABILE ȘI DIN BUGETUL LOCAL </t>
  </si>
  <si>
    <t>MII LEI</t>
  </si>
  <si>
    <t>Nr. crt.</t>
  </si>
  <si>
    <t>Denumirea obiectivelor de investiţii</t>
  </si>
  <si>
    <t>Valoarea totala la data aprobarii investitiei</t>
  </si>
  <si>
    <t>Valoarea totala actualizata</t>
  </si>
  <si>
    <t>Cheltuieli totale</t>
  </si>
  <si>
    <t>finanţate din</t>
  </si>
  <si>
    <t>Capacitaţi</t>
  </si>
  <si>
    <t>Termen PIF</t>
  </si>
  <si>
    <t>Surse proprii</t>
  </si>
  <si>
    <t>Credite bancare interne</t>
  </si>
  <si>
    <t>Credite bancare externe</t>
  </si>
  <si>
    <r>
      <t>Alte surse constituite conform legii/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PNRR</t>
    </r>
  </si>
  <si>
    <t>din care:</t>
  </si>
  <si>
    <t>contributie buget local</t>
  </si>
  <si>
    <t>pe seama transferurilor de la bugetul de stat</t>
  </si>
  <si>
    <t>TOTAL, din care:</t>
  </si>
  <si>
    <t>A</t>
  </si>
  <si>
    <t>LUCRĂRI IN CONTINUARE</t>
  </si>
  <si>
    <t>B</t>
  </si>
  <si>
    <t>LUCRĂRI NOI</t>
  </si>
  <si>
    <t>C</t>
  </si>
  <si>
    <t>ALTE CHELTUIELI DE INVESTIŢII</t>
  </si>
  <si>
    <t>CAPITOLUL 65 ÎNVĂȚĂMÂNT</t>
  </si>
  <si>
    <t>A1</t>
  </si>
  <si>
    <t>Dotarea cu mobilier,materiale didactice si echipamente digitale a scolilor  din Municipiul Vulcan ,judetul Hunedoara</t>
  </si>
  <si>
    <t>65.50.61 PNRR</t>
  </si>
  <si>
    <t>CAPITOLUL 66 SĂNĂTATE</t>
  </si>
  <si>
    <t xml:space="preserve">Modernizarea  ambulatoriului din municipiul Vulcan </t>
  </si>
  <si>
    <r>
      <t xml:space="preserve">66.06 56 FEDR     </t>
    </r>
    <r>
      <rPr>
        <b/>
        <sz val="11"/>
        <rFont val="Arial"/>
        <family val="2"/>
      </rPr>
      <t xml:space="preserve"> SMIS 323061</t>
    </r>
  </si>
  <si>
    <t>CAPITOLUL 70  LOCUIȚE, SERVICII ȘI DEZVOLTARE PUBLICĂ</t>
  </si>
  <si>
    <t>Reabilitare termică blocuri - Un plus de căldură pentru cetățeni cod SMIS 324393</t>
  </si>
  <si>
    <r>
      <t xml:space="preserve">70.50.56 FEDR </t>
    </r>
    <r>
      <rPr>
        <b/>
        <sz val="11"/>
        <rFont val="Arial"/>
        <family val="2"/>
      </rPr>
      <t>SMIS 324393</t>
    </r>
  </si>
  <si>
    <t>A2</t>
  </si>
  <si>
    <r>
      <rPr>
        <b/>
        <sz val="11"/>
        <rFont val="Arial"/>
        <family val="2"/>
      </rPr>
      <t xml:space="preserve"> PNRR</t>
    </r>
    <r>
      <rPr>
        <sz val="11"/>
        <rFont val="Arial"/>
        <family val="2"/>
      </rPr>
      <t xml:space="preserve"> Actualizarea in format GIS a PUG si a RLU a mun Vulcan</t>
    </r>
  </si>
  <si>
    <t>70.50.60 70.50.61 PNRR</t>
  </si>
  <si>
    <t xml:space="preserve">LUCRĂRI NOI </t>
  </si>
  <si>
    <t>B1</t>
  </si>
  <si>
    <t xml:space="preserve">Regenerarea spațiilor verzi in municipiul Vulcan </t>
  </si>
  <si>
    <r>
      <t xml:space="preserve">70.50 56 FEDR </t>
    </r>
    <r>
      <rPr>
        <b/>
        <sz val="11"/>
        <rFont val="Arial"/>
        <family val="2"/>
      </rPr>
      <t>SMIS 335167</t>
    </r>
  </si>
  <si>
    <t>CAPITOLUL 74 PROTECTIA MEDIULUI</t>
  </si>
  <si>
    <t>Construire de insule ecologice digitalizate supraterane in municipiul Vulcan,jud hunedoara</t>
  </si>
  <si>
    <t>74.50.61 PNRR</t>
  </si>
  <si>
    <t>Infiintarea unui centru de colectare prin aport voluntar in  municipiul Vulcan jud. Hunedoara</t>
  </si>
  <si>
    <t>74.05.61 PNRR</t>
  </si>
  <si>
    <t>CAPITOLUL 84  TRANSPORTURI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</si>
  <si>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>Componenta 1</t>
    </r>
    <r>
      <rPr>
        <sz val="11"/>
        <rFont val="Arial"/>
        <family val="2"/>
      </rPr>
      <t xml:space="preserve"> - „cod SMIS 326811</t>
    </r>
  </si>
  <si>
    <r>
      <t xml:space="preserve">84.03.02  56.01 FEDR                      </t>
    </r>
    <r>
      <rPr>
        <b/>
        <sz val="11"/>
        <rFont val="Arial"/>
        <family val="2"/>
      </rPr>
      <t>SMIS 326811</t>
    </r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</si>
  <si>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 xml:space="preserve">Componenta 2 </t>
    </r>
    <r>
      <rPr>
        <sz val="11"/>
        <rFont val="Arial"/>
        <family val="2"/>
      </rPr>
      <t>- „cod SMIS 325856</t>
    </r>
  </si>
  <si>
    <r>
      <t xml:space="preserve">84.03.02 56.01 FEDR                        </t>
    </r>
    <r>
      <rPr>
        <b/>
        <sz val="11"/>
        <rFont val="Arial"/>
        <family val="2"/>
      </rPr>
      <t>SMIS 325856</t>
    </r>
  </si>
  <si>
    <t>A3</t>
  </si>
  <si>
    <t>Mobilitatea urbana verde  dezvoltarea retelei de piste pentru biciclete in municipiul Vulcan</t>
  </si>
  <si>
    <r>
      <t xml:space="preserve">84.03.60 </t>
    </r>
    <r>
      <rPr>
        <b/>
        <sz val="11"/>
        <rFont val="Arial"/>
        <family val="2"/>
      </rPr>
      <t>PNRR</t>
    </r>
  </si>
  <si>
    <t>JR. ROGOBETE MIHAELA</t>
  </si>
  <si>
    <t>B2</t>
  </si>
  <si>
    <t>Revitalizare zona centrala din municipiul Vulcan</t>
  </si>
  <si>
    <r>
      <t xml:space="preserve">70.50 56 FEDR </t>
    </r>
    <r>
      <rPr>
        <b/>
        <sz val="11"/>
        <rFont val="Arial"/>
        <family val="2"/>
      </rPr>
      <t>SMIS 351920</t>
    </r>
  </si>
  <si>
    <t>pe anul 2026</t>
  </si>
  <si>
    <t>Modernizare și dotare Grădinița P.P+P.N.</t>
  </si>
  <si>
    <t xml:space="preserve">Modernizare și dotare Grădinița nr. 6 </t>
  </si>
  <si>
    <t>Modernizare și dotare Școală gimnazială nr. 4</t>
  </si>
  <si>
    <t xml:space="preserve">Modernizare și dotare Școală gimnazială nr.6 </t>
  </si>
  <si>
    <t>65.50.56 FEDR</t>
  </si>
  <si>
    <t>B3</t>
  </si>
  <si>
    <t>B4</t>
  </si>
  <si>
    <t>A4</t>
  </si>
  <si>
    <t>Total alocatii bugetare 2026</t>
  </si>
  <si>
    <t xml:space="preserve">CONSILIER LOCAL </t>
  </si>
  <si>
    <t>GOVOR FLORIN</t>
  </si>
  <si>
    <t>CONTRASEMNEAZA : SECRETAR GENERAL</t>
  </si>
  <si>
    <t>Anexa 5 la HCL 90/2026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</si>
</sst>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70C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3">
    <xf numFmtId="0" fontId="0" fillId="0" borderId="0" xfId="0"/>
    <xf numFmtId="0" fontId="2" fillId="0" borderId="0" xfId="1" applyFont="1" applyAlignment="1">
      <alignment wrapText="1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164" fontId="6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 wrapText="1"/>
    </xf>
    <xf numFmtId="1" fontId="3" fillId="0" borderId="0" xfId="1" applyNumberFormat="1" applyFont="1" applyAlignment="1">
      <alignment horizont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3" fontId="7" fillId="6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" fontId="2" fillId="7" borderId="1" xfId="1" applyNumberFormat="1" applyFont="1" applyFill="1" applyBorder="1" applyAlignment="1">
      <alignment horizontal="center" vertical="center"/>
    </xf>
    <xf numFmtId="4" fontId="3" fillId="7" borderId="1" xfId="1" applyNumberFormat="1" applyFont="1" applyFill="1" applyBorder="1" applyAlignment="1">
      <alignment horizontal="center" vertical="center" wrapText="1"/>
    </xf>
    <xf numFmtId="4" fontId="3" fillId="7" borderId="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3" fontId="2" fillId="8" borderId="1" xfId="1" applyNumberFormat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 wrapText="1"/>
    </xf>
    <xf numFmtId="4" fontId="2" fillId="8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4" fontId="3" fillId="0" borderId="1" xfId="1" quotePrefix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1" xfId="1" quotePrefix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4" fontId="2" fillId="0" borderId="1" xfId="1" quotePrefix="1" applyNumberFormat="1" applyFont="1" applyBorder="1" applyAlignment="1">
      <alignment horizontal="center" vertical="center"/>
    </xf>
    <xf numFmtId="3" fontId="3" fillId="0" borderId="1" xfId="1" quotePrefix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" fontId="2" fillId="3" borderId="1" xfId="1" quotePrefix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 vertical="center" wrapText="1"/>
    </xf>
    <xf numFmtId="1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4" fontId="3" fillId="0" borderId="1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3" fontId="2" fillId="5" borderId="1" xfId="1" applyNumberFormat="1" applyFont="1" applyFill="1" applyBorder="1" applyAlignment="1">
      <alignment horizontal="left" vertical="center" wrapText="1"/>
    </xf>
    <xf numFmtId="3" fontId="3" fillId="0" borderId="2" xfId="1" applyNumberFormat="1" applyFont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4" fontId="3" fillId="7" borderId="1" xfId="1" applyNumberFormat="1" applyFont="1" applyFill="1" applyBorder="1" applyAlignment="1">
      <alignment horizontal="left" vertical="center" wrapText="1"/>
    </xf>
    <xf numFmtId="4" fontId="2" fillId="4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3" fontId="2" fillId="8" borderId="1" xfId="1" applyNumberFormat="1" applyFont="1" applyFill="1" applyBorder="1" applyAlignment="1">
      <alignment horizontal="left" vertical="center" wrapText="1"/>
    </xf>
    <xf numFmtId="4" fontId="2" fillId="8" borderId="1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left"/>
    </xf>
    <xf numFmtId="4" fontId="2" fillId="2" borderId="1" xfId="1" applyNumberFormat="1" applyFont="1" applyFill="1" applyBorder="1" applyAlignment="1">
      <alignment horizontal="left" vertical="center" wrapText="1"/>
    </xf>
    <xf numFmtId="4" fontId="2" fillId="5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64" fontId="2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</cellXfs>
  <cellStyles count="3">
    <cellStyle name="Excel Built-in Normal" xfId="2" xr:uid="{245DD938-4F84-4A7C-A1BE-20C7F0EE8BD2}"/>
    <cellStyle name="Normal" xfId="0" builtinId="0"/>
    <cellStyle name="Normal 2" xfId="1" xr:uid="{3CD0848B-0C29-47A7-9380-2EBF70D46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E671-AC3B-440F-B91B-6C9AFE62C5EB}">
  <sheetPr>
    <pageSetUpPr fitToPage="1"/>
  </sheetPr>
  <dimension ref="B1:U71"/>
  <sheetViews>
    <sheetView tabSelected="1" topLeftCell="G1" zoomScaleNormal="100" workbookViewId="0">
      <selection activeCell="R4" sqref="R4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3.140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3" customWidth="1"/>
    <col min="18" max="18" width="8.5703125" style="13" customWidth="1"/>
    <col min="19" max="19" width="12.5703125" style="68" bestFit="1" customWidth="1"/>
    <col min="20" max="20" width="11.28515625" style="6" customWidth="1"/>
    <col min="21" max="21" width="10" style="6" customWidth="1"/>
    <col min="22" max="176" width="9.140625" style="6"/>
    <col min="177" max="177" width="5" style="6" customWidth="1"/>
    <col min="178" max="179" width="9.140625" style="6"/>
    <col min="180" max="180" width="9.5703125" style="6" customWidth="1"/>
    <col min="181" max="181" width="13.42578125" style="6" customWidth="1"/>
    <col min="182" max="182" width="10.140625" style="6" customWidth="1"/>
    <col min="183" max="183" width="11.140625" style="6" customWidth="1"/>
    <col min="184" max="184" width="10.28515625" style="6" customWidth="1"/>
    <col min="185" max="185" width="7" style="6" customWidth="1"/>
    <col min="186" max="186" width="12.85546875" style="6" customWidth="1"/>
    <col min="187" max="187" width="8.5703125" style="6" customWidth="1"/>
    <col min="188" max="188" width="14" style="6" customWidth="1"/>
    <col min="189" max="189" width="11" style="6" customWidth="1"/>
    <col min="190" max="190" width="11.140625" style="6" customWidth="1"/>
    <col min="191" max="191" width="12.5703125" style="6" customWidth="1"/>
    <col min="192" max="192" width="7.5703125" style="6" customWidth="1"/>
    <col min="193" max="193" width="8.5703125" style="6" customWidth="1"/>
    <col min="194" max="229" width="0" style="6" hidden="1" customWidth="1"/>
    <col min="230" max="230" width="12.42578125" style="6" customWidth="1"/>
    <col min="231" max="231" width="19" style="6" customWidth="1"/>
    <col min="232" max="233" width="13.85546875" style="6" bestFit="1" customWidth="1"/>
    <col min="234" max="234" width="9.28515625" style="6" bestFit="1" customWidth="1"/>
    <col min="235" max="235" width="12.140625" style="6" bestFit="1" customWidth="1"/>
    <col min="236" max="236" width="9.28515625" style="6" bestFit="1" customWidth="1"/>
    <col min="237" max="237" width="12.140625" style="6" bestFit="1" customWidth="1"/>
    <col min="238" max="238" width="13.85546875" style="6" bestFit="1" customWidth="1"/>
    <col min="239" max="239" width="9.85546875" style="6" bestFit="1" customWidth="1"/>
    <col min="240" max="240" width="13.85546875" style="6" bestFit="1" customWidth="1"/>
    <col min="241" max="242" width="9.28515625" style="6" bestFit="1" customWidth="1"/>
    <col min="243" max="432" width="9.140625" style="6"/>
    <col min="433" max="433" width="5" style="6" customWidth="1"/>
    <col min="434" max="435" width="9.140625" style="6"/>
    <col min="436" max="436" width="9.5703125" style="6" customWidth="1"/>
    <col min="437" max="437" width="13.42578125" style="6" customWidth="1"/>
    <col min="438" max="438" width="10.140625" style="6" customWidth="1"/>
    <col min="439" max="439" width="11.140625" style="6" customWidth="1"/>
    <col min="440" max="440" width="10.28515625" style="6" customWidth="1"/>
    <col min="441" max="441" width="7" style="6" customWidth="1"/>
    <col min="442" max="442" width="12.85546875" style="6" customWidth="1"/>
    <col min="443" max="443" width="8.5703125" style="6" customWidth="1"/>
    <col min="444" max="444" width="14" style="6" customWidth="1"/>
    <col min="445" max="445" width="11" style="6" customWidth="1"/>
    <col min="446" max="446" width="11.140625" style="6" customWidth="1"/>
    <col min="447" max="447" width="12.5703125" style="6" customWidth="1"/>
    <col min="448" max="448" width="7.5703125" style="6" customWidth="1"/>
    <col min="449" max="449" width="8.5703125" style="6" customWidth="1"/>
    <col min="450" max="485" width="0" style="6" hidden="1" customWidth="1"/>
    <col min="486" max="486" width="12.42578125" style="6" customWidth="1"/>
    <col min="487" max="487" width="19" style="6" customWidth="1"/>
    <col min="488" max="489" width="13.85546875" style="6" bestFit="1" customWidth="1"/>
    <col min="490" max="490" width="9.28515625" style="6" bestFit="1" customWidth="1"/>
    <col min="491" max="491" width="12.140625" style="6" bestFit="1" customWidth="1"/>
    <col min="492" max="492" width="9.28515625" style="6" bestFit="1" customWidth="1"/>
    <col min="493" max="493" width="12.140625" style="6" bestFit="1" customWidth="1"/>
    <col min="494" max="494" width="13.85546875" style="6" bestFit="1" customWidth="1"/>
    <col min="495" max="495" width="9.85546875" style="6" bestFit="1" customWidth="1"/>
    <col min="496" max="496" width="13.85546875" style="6" bestFit="1" customWidth="1"/>
    <col min="497" max="498" width="9.28515625" style="6" bestFit="1" customWidth="1"/>
    <col min="499" max="688" width="9.140625" style="6"/>
    <col min="689" max="689" width="5" style="6" customWidth="1"/>
    <col min="690" max="691" width="9.140625" style="6"/>
    <col min="692" max="692" width="9.5703125" style="6" customWidth="1"/>
    <col min="693" max="693" width="13.42578125" style="6" customWidth="1"/>
    <col min="694" max="694" width="10.140625" style="6" customWidth="1"/>
    <col min="695" max="695" width="11.140625" style="6" customWidth="1"/>
    <col min="696" max="696" width="10.28515625" style="6" customWidth="1"/>
    <col min="697" max="697" width="7" style="6" customWidth="1"/>
    <col min="698" max="698" width="12.85546875" style="6" customWidth="1"/>
    <col min="699" max="699" width="8.5703125" style="6" customWidth="1"/>
    <col min="700" max="700" width="14" style="6" customWidth="1"/>
    <col min="701" max="701" width="11" style="6" customWidth="1"/>
    <col min="702" max="702" width="11.140625" style="6" customWidth="1"/>
    <col min="703" max="703" width="12.5703125" style="6" customWidth="1"/>
    <col min="704" max="704" width="7.5703125" style="6" customWidth="1"/>
    <col min="705" max="705" width="8.5703125" style="6" customWidth="1"/>
    <col min="706" max="741" width="0" style="6" hidden="1" customWidth="1"/>
    <col min="742" max="742" width="12.42578125" style="6" customWidth="1"/>
    <col min="743" max="743" width="19" style="6" customWidth="1"/>
    <col min="744" max="745" width="13.85546875" style="6" bestFit="1" customWidth="1"/>
    <col min="746" max="746" width="9.28515625" style="6" bestFit="1" customWidth="1"/>
    <col min="747" max="747" width="12.140625" style="6" bestFit="1" customWidth="1"/>
    <col min="748" max="748" width="9.28515625" style="6" bestFit="1" customWidth="1"/>
    <col min="749" max="749" width="12.140625" style="6" bestFit="1" customWidth="1"/>
    <col min="750" max="750" width="13.85546875" style="6" bestFit="1" customWidth="1"/>
    <col min="751" max="751" width="9.85546875" style="6" bestFit="1" customWidth="1"/>
    <col min="752" max="752" width="13.85546875" style="6" bestFit="1" customWidth="1"/>
    <col min="753" max="754" width="9.28515625" style="6" bestFit="1" customWidth="1"/>
    <col min="755" max="944" width="9.140625" style="6"/>
    <col min="945" max="945" width="5" style="6" customWidth="1"/>
    <col min="946" max="947" width="9.140625" style="6"/>
    <col min="948" max="948" width="9.5703125" style="6" customWidth="1"/>
    <col min="949" max="949" width="13.42578125" style="6" customWidth="1"/>
    <col min="950" max="950" width="10.140625" style="6" customWidth="1"/>
    <col min="951" max="951" width="11.140625" style="6" customWidth="1"/>
    <col min="952" max="952" width="10.28515625" style="6" customWidth="1"/>
    <col min="953" max="953" width="7" style="6" customWidth="1"/>
    <col min="954" max="954" width="12.85546875" style="6" customWidth="1"/>
    <col min="955" max="955" width="8.5703125" style="6" customWidth="1"/>
    <col min="956" max="956" width="14" style="6" customWidth="1"/>
    <col min="957" max="957" width="11" style="6" customWidth="1"/>
    <col min="958" max="958" width="11.140625" style="6" customWidth="1"/>
    <col min="959" max="959" width="12.5703125" style="6" customWidth="1"/>
    <col min="960" max="960" width="7.5703125" style="6" customWidth="1"/>
    <col min="961" max="961" width="8.5703125" style="6" customWidth="1"/>
    <col min="962" max="997" width="0" style="6" hidden="1" customWidth="1"/>
    <col min="998" max="998" width="12.42578125" style="6" customWidth="1"/>
    <col min="999" max="999" width="19" style="6" customWidth="1"/>
    <col min="1000" max="1001" width="13.85546875" style="6" bestFit="1" customWidth="1"/>
    <col min="1002" max="1002" width="9.28515625" style="6" bestFit="1" customWidth="1"/>
    <col min="1003" max="1003" width="12.140625" style="6" bestFit="1" customWidth="1"/>
    <col min="1004" max="1004" width="9.28515625" style="6" bestFit="1" customWidth="1"/>
    <col min="1005" max="1005" width="12.140625" style="6" bestFit="1" customWidth="1"/>
    <col min="1006" max="1006" width="13.85546875" style="6" bestFit="1" customWidth="1"/>
    <col min="1007" max="1007" width="9.85546875" style="6" bestFit="1" customWidth="1"/>
    <col min="1008" max="1008" width="13.85546875" style="6" bestFit="1" customWidth="1"/>
    <col min="1009" max="1010" width="9.28515625" style="6" bestFit="1" customWidth="1"/>
    <col min="1011" max="1200" width="9.140625" style="6"/>
    <col min="1201" max="1201" width="5" style="6" customWidth="1"/>
    <col min="1202" max="1203" width="9.140625" style="6"/>
    <col min="1204" max="1204" width="9.5703125" style="6" customWidth="1"/>
    <col min="1205" max="1205" width="13.42578125" style="6" customWidth="1"/>
    <col min="1206" max="1206" width="10.140625" style="6" customWidth="1"/>
    <col min="1207" max="1207" width="11.140625" style="6" customWidth="1"/>
    <col min="1208" max="1208" width="10.28515625" style="6" customWidth="1"/>
    <col min="1209" max="1209" width="7" style="6" customWidth="1"/>
    <col min="1210" max="1210" width="12.85546875" style="6" customWidth="1"/>
    <col min="1211" max="1211" width="8.5703125" style="6" customWidth="1"/>
    <col min="1212" max="1212" width="14" style="6" customWidth="1"/>
    <col min="1213" max="1213" width="11" style="6" customWidth="1"/>
    <col min="1214" max="1214" width="11.140625" style="6" customWidth="1"/>
    <col min="1215" max="1215" width="12.5703125" style="6" customWidth="1"/>
    <col min="1216" max="1216" width="7.5703125" style="6" customWidth="1"/>
    <col min="1217" max="1217" width="8.5703125" style="6" customWidth="1"/>
    <col min="1218" max="1253" width="0" style="6" hidden="1" customWidth="1"/>
    <col min="1254" max="1254" width="12.42578125" style="6" customWidth="1"/>
    <col min="1255" max="1255" width="19" style="6" customWidth="1"/>
    <col min="1256" max="1257" width="13.85546875" style="6" bestFit="1" customWidth="1"/>
    <col min="1258" max="1258" width="9.28515625" style="6" bestFit="1" customWidth="1"/>
    <col min="1259" max="1259" width="12.140625" style="6" bestFit="1" customWidth="1"/>
    <col min="1260" max="1260" width="9.28515625" style="6" bestFit="1" customWidth="1"/>
    <col min="1261" max="1261" width="12.140625" style="6" bestFit="1" customWidth="1"/>
    <col min="1262" max="1262" width="13.85546875" style="6" bestFit="1" customWidth="1"/>
    <col min="1263" max="1263" width="9.85546875" style="6" bestFit="1" customWidth="1"/>
    <col min="1264" max="1264" width="13.85546875" style="6" bestFit="1" customWidth="1"/>
    <col min="1265" max="1266" width="9.28515625" style="6" bestFit="1" customWidth="1"/>
    <col min="1267" max="1456" width="9.140625" style="6"/>
    <col min="1457" max="1457" width="5" style="6" customWidth="1"/>
    <col min="1458" max="1459" width="9.140625" style="6"/>
    <col min="1460" max="1460" width="9.5703125" style="6" customWidth="1"/>
    <col min="1461" max="1461" width="13.42578125" style="6" customWidth="1"/>
    <col min="1462" max="1462" width="10.140625" style="6" customWidth="1"/>
    <col min="1463" max="1463" width="11.140625" style="6" customWidth="1"/>
    <col min="1464" max="1464" width="10.28515625" style="6" customWidth="1"/>
    <col min="1465" max="1465" width="7" style="6" customWidth="1"/>
    <col min="1466" max="1466" width="12.85546875" style="6" customWidth="1"/>
    <col min="1467" max="1467" width="8.5703125" style="6" customWidth="1"/>
    <col min="1468" max="1468" width="14" style="6" customWidth="1"/>
    <col min="1469" max="1469" width="11" style="6" customWidth="1"/>
    <col min="1470" max="1470" width="11.140625" style="6" customWidth="1"/>
    <col min="1471" max="1471" width="12.5703125" style="6" customWidth="1"/>
    <col min="1472" max="1472" width="7.5703125" style="6" customWidth="1"/>
    <col min="1473" max="1473" width="8.5703125" style="6" customWidth="1"/>
    <col min="1474" max="1509" width="0" style="6" hidden="1" customWidth="1"/>
    <col min="1510" max="1510" width="12.42578125" style="6" customWidth="1"/>
    <col min="1511" max="1511" width="19" style="6" customWidth="1"/>
    <col min="1512" max="1513" width="13.85546875" style="6" bestFit="1" customWidth="1"/>
    <col min="1514" max="1514" width="9.28515625" style="6" bestFit="1" customWidth="1"/>
    <col min="1515" max="1515" width="12.140625" style="6" bestFit="1" customWidth="1"/>
    <col min="1516" max="1516" width="9.28515625" style="6" bestFit="1" customWidth="1"/>
    <col min="1517" max="1517" width="12.140625" style="6" bestFit="1" customWidth="1"/>
    <col min="1518" max="1518" width="13.85546875" style="6" bestFit="1" customWidth="1"/>
    <col min="1519" max="1519" width="9.85546875" style="6" bestFit="1" customWidth="1"/>
    <col min="1520" max="1520" width="13.85546875" style="6" bestFit="1" customWidth="1"/>
    <col min="1521" max="1522" width="9.28515625" style="6" bestFit="1" customWidth="1"/>
    <col min="1523" max="1712" width="9.140625" style="6"/>
    <col min="1713" max="1713" width="5" style="6" customWidth="1"/>
    <col min="1714" max="1715" width="9.140625" style="6"/>
    <col min="1716" max="1716" width="9.5703125" style="6" customWidth="1"/>
    <col min="1717" max="1717" width="13.42578125" style="6" customWidth="1"/>
    <col min="1718" max="1718" width="10.140625" style="6" customWidth="1"/>
    <col min="1719" max="1719" width="11.140625" style="6" customWidth="1"/>
    <col min="1720" max="1720" width="10.28515625" style="6" customWidth="1"/>
    <col min="1721" max="1721" width="7" style="6" customWidth="1"/>
    <col min="1722" max="1722" width="12.85546875" style="6" customWidth="1"/>
    <col min="1723" max="1723" width="8.5703125" style="6" customWidth="1"/>
    <col min="1724" max="1724" width="14" style="6" customWidth="1"/>
    <col min="1725" max="1725" width="11" style="6" customWidth="1"/>
    <col min="1726" max="1726" width="11.140625" style="6" customWidth="1"/>
    <col min="1727" max="1727" width="12.5703125" style="6" customWidth="1"/>
    <col min="1728" max="1728" width="7.5703125" style="6" customWidth="1"/>
    <col min="1729" max="1729" width="8.5703125" style="6" customWidth="1"/>
    <col min="1730" max="1765" width="0" style="6" hidden="1" customWidth="1"/>
    <col min="1766" max="1766" width="12.42578125" style="6" customWidth="1"/>
    <col min="1767" max="1767" width="19" style="6" customWidth="1"/>
    <col min="1768" max="1769" width="13.85546875" style="6" bestFit="1" customWidth="1"/>
    <col min="1770" max="1770" width="9.28515625" style="6" bestFit="1" customWidth="1"/>
    <col min="1771" max="1771" width="12.140625" style="6" bestFit="1" customWidth="1"/>
    <col min="1772" max="1772" width="9.28515625" style="6" bestFit="1" customWidth="1"/>
    <col min="1773" max="1773" width="12.140625" style="6" bestFit="1" customWidth="1"/>
    <col min="1774" max="1774" width="13.85546875" style="6" bestFit="1" customWidth="1"/>
    <col min="1775" max="1775" width="9.85546875" style="6" bestFit="1" customWidth="1"/>
    <col min="1776" max="1776" width="13.85546875" style="6" bestFit="1" customWidth="1"/>
    <col min="1777" max="1778" width="9.28515625" style="6" bestFit="1" customWidth="1"/>
    <col min="1779" max="1968" width="9.140625" style="6"/>
    <col min="1969" max="1969" width="5" style="6" customWidth="1"/>
    <col min="1970" max="1971" width="9.140625" style="6"/>
    <col min="1972" max="1972" width="9.5703125" style="6" customWidth="1"/>
    <col min="1973" max="1973" width="13.42578125" style="6" customWidth="1"/>
    <col min="1974" max="1974" width="10.140625" style="6" customWidth="1"/>
    <col min="1975" max="1975" width="11.140625" style="6" customWidth="1"/>
    <col min="1976" max="1976" width="10.28515625" style="6" customWidth="1"/>
    <col min="1977" max="1977" width="7" style="6" customWidth="1"/>
    <col min="1978" max="1978" width="12.85546875" style="6" customWidth="1"/>
    <col min="1979" max="1979" width="8.5703125" style="6" customWidth="1"/>
    <col min="1980" max="1980" width="14" style="6" customWidth="1"/>
    <col min="1981" max="1981" width="11" style="6" customWidth="1"/>
    <col min="1982" max="1982" width="11.140625" style="6" customWidth="1"/>
    <col min="1983" max="1983" width="12.5703125" style="6" customWidth="1"/>
    <col min="1984" max="1984" width="7.5703125" style="6" customWidth="1"/>
    <col min="1985" max="1985" width="8.5703125" style="6" customWidth="1"/>
    <col min="1986" max="2021" width="0" style="6" hidden="1" customWidth="1"/>
    <col min="2022" max="2022" width="12.42578125" style="6" customWidth="1"/>
    <col min="2023" max="2023" width="19" style="6" customWidth="1"/>
    <col min="2024" max="2025" width="13.85546875" style="6" bestFit="1" customWidth="1"/>
    <col min="2026" max="2026" width="9.28515625" style="6" bestFit="1" customWidth="1"/>
    <col min="2027" max="2027" width="12.140625" style="6" bestFit="1" customWidth="1"/>
    <col min="2028" max="2028" width="9.28515625" style="6" bestFit="1" customWidth="1"/>
    <col min="2029" max="2029" width="12.140625" style="6" bestFit="1" customWidth="1"/>
    <col min="2030" max="2030" width="13.85546875" style="6" bestFit="1" customWidth="1"/>
    <col min="2031" max="2031" width="9.85546875" style="6" bestFit="1" customWidth="1"/>
    <col min="2032" max="2032" width="13.85546875" style="6" bestFit="1" customWidth="1"/>
    <col min="2033" max="2034" width="9.28515625" style="6" bestFit="1" customWidth="1"/>
    <col min="2035" max="2224" width="9.140625" style="6"/>
    <col min="2225" max="2225" width="5" style="6" customWidth="1"/>
    <col min="2226" max="2227" width="9.140625" style="6"/>
    <col min="2228" max="2228" width="9.5703125" style="6" customWidth="1"/>
    <col min="2229" max="2229" width="13.42578125" style="6" customWidth="1"/>
    <col min="2230" max="2230" width="10.140625" style="6" customWidth="1"/>
    <col min="2231" max="2231" width="11.140625" style="6" customWidth="1"/>
    <col min="2232" max="2232" width="10.28515625" style="6" customWidth="1"/>
    <col min="2233" max="2233" width="7" style="6" customWidth="1"/>
    <col min="2234" max="2234" width="12.85546875" style="6" customWidth="1"/>
    <col min="2235" max="2235" width="8.5703125" style="6" customWidth="1"/>
    <col min="2236" max="2236" width="14" style="6" customWidth="1"/>
    <col min="2237" max="2237" width="11" style="6" customWidth="1"/>
    <col min="2238" max="2238" width="11.140625" style="6" customWidth="1"/>
    <col min="2239" max="2239" width="12.5703125" style="6" customWidth="1"/>
    <col min="2240" max="2240" width="7.5703125" style="6" customWidth="1"/>
    <col min="2241" max="2241" width="8.5703125" style="6" customWidth="1"/>
    <col min="2242" max="2277" width="0" style="6" hidden="1" customWidth="1"/>
    <col min="2278" max="2278" width="12.42578125" style="6" customWidth="1"/>
    <col min="2279" max="2279" width="19" style="6" customWidth="1"/>
    <col min="2280" max="2281" width="13.85546875" style="6" bestFit="1" customWidth="1"/>
    <col min="2282" max="2282" width="9.28515625" style="6" bestFit="1" customWidth="1"/>
    <col min="2283" max="2283" width="12.140625" style="6" bestFit="1" customWidth="1"/>
    <col min="2284" max="2284" width="9.28515625" style="6" bestFit="1" customWidth="1"/>
    <col min="2285" max="2285" width="12.140625" style="6" bestFit="1" customWidth="1"/>
    <col min="2286" max="2286" width="13.85546875" style="6" bestFit="1" customWidth="1"/>
    <col min="2287" max="2287" width="9.85546875" style="6" bestFit="1" customWidth="1"/>
    <col min="2288" max="2288" width="13.85546875" style="6" bestFit="1" customWidth="1"/>
    <col min="2289" max="2290" width="9.28515625" style="6" bestFit="1" customWidth="1"/>
    <col min="2291" max="2480" width="9.140625" style="6"/>
    <col min="2481" max="2481" width="5" style="6" customWidth="1"/>
    <col min="2482" max="2483" width="9.140625" style="6"/>
    <col min="2484" max="2484" width="9.5703125" style="6" customWidth="1"/>
    <col min="2485" max="2485" width="13.42578125" style="6" customWidth="1"/>
    <col min="2486" max="2486" width="10.140625" style="6" customWidth="1"/>
    <col min="2487" max="2487" width="11.140625" style="6" customWidth="1"/>
    <col min="2488" max="2488" width="10.28515625" style="6" customWidth="1"/>
    <col min="2489" max="2489" width="7" style="6" customWidth="1"/>
    <col min="2490" max="2490" width="12.85546875" style="6" customWidth="1"/>
    <col min="2491" max="2491" width="8.5703125" style="6" customWidth="1"/>
    <col min="2492" max="2492" width="14" style="6" customWidth="1"/>
    <col min="2493" max="2493" width="11" style="6" customWidth="1"/>
    <col min="2494" max="2494" width="11.140625" style="6" customWidth="1"/>
    <col min="2495" max="2495" width="12.5703125" style="6" customWidth="1"/>
    <col min="2496" max="2496" width="7.5703125" style="6" customWidth="1"/>
    <col min="2497" max="2497" width="8.5703125" style="6" customWidth="1"/>
    <col min="2498" max="2533" width="0" style="6" hidden="1" customWidth="1"/>
    <col min="2534" max="2534" width="12.42578125" style="6" customWidth="1"/>
    <col min="2535" max="2535" width="19" style="6" customWidth="1"/>
    <col min="2536" max="2537" width="13.85546875" style="6" bestFit="1" customWidth="1"/>
    <col min="2538" max="2538" width="9.28515625" style="6" bestFit="1" customWidth="1"/>
    <col min="2539" max="2539" width="12.140625" style="6" bestFit="1" customWidth="1"/>
    <col min="2540" max="2540" width="9.28515625" style="6" bestFit="1" customWidth="1"/>
    <col min="2541" max="2541" width="12.140625" style="6" bestFit="1" customWidth="1"/>
    <col min="2542" max="2542" width="13.85546875" style="6" bestFit="1" customWidth="1"/>
    <col min="2543" max="2543" width="9.85546875" style="6" bestFit="1" customWidth="1"/>
    <col min="2544" max="2544" width="13.85546875" style="6" bestFit="1" customWidth="1"/>
    <col min="2545" max="2546" width="9.28515625" style="6" bestFit="1" customWidth="1"/>
    <col min="2547" max="2736" width="9.140625" style="6"/>
    <col min="2737" max="2737" width="5" style="6" customWidth="1"/>
    <col min="2738" max="2739" width="9.140625" style="6"/>
    <col min="2740" max="2740" width="9.5703125" style="6" customWidth="1"/>
    <col min="2741" max="2741" width="13.42578125" style="6" customWidth="1"/>
    <col min="2742" max="2742" width="10.140625" style="6" customWidth="1"/>
    <col min="2743" max="2743" width="11.140625" style="6" customWidth="1"/>
    <col min="2744" max="2744" width="10.28515625" style="6" customWidth="1"/>
    <col min="2745" max="2745" width="7" style="6" customWidth="1"/>
    <col min="2746" max="2746" width="12.85546875" style="6" customWidth="1"/>
    <col min="2747" max="2747" width="8.5703125" style="6" customWidth="1"/>
    <col min="2748" max="2748" width="14" style="6" customWidth="1"/>
    <col min="2749" max="2749" width="11" style="6" customWidth="1"/>
    <col min="2750" max="2750" width="11.140625" style="6" customWidth="1"/>
    <col min="2751" max="2751" width="12.5703125" style="6" customWidth="1"/>
    <col min="2752" max="2752" width="7.5703125" style="6" customWidth="1"/>
    <col min="2753" max="2753" width="8.5703125" style="6" customWidth="1"/>
    <col min="2754" max="2789" width="0" style="6" hidden="1" customWidth="1"/>
    <col min="2790" max="2790" width="12.42578125" style="6" customWidth="1"/>
    <col min="2791" max="2791" width="19" style="6" customWidth="1"/>
    <col min="2792" max="2793" width="13.85546875" style="6" bestFit="1" customWidth="1"/>
    <col min="2794" max="2794" width="9.28515625" style="6" bestFit="1" customWidth="1"/>
    <col min="2795" max="2795" width="12.140625" style="6" bestFit="1" customWidth="1"/>
    <col min="2796" max="2796" width="9.28515625" style="6" bestFit="1" customWidth="1"/>
    <col min="2797" max="2797" width="12.140625" style="6" bestFit="1" customWidth="1"/>
    <col min="2798" max="2798" width="13.85546875" style="6" bestFit="1" customWidth="1"/>
    <col min="2799" max="2799" width="9.85546875" style="6" bestFit="1" customWidth="1"/>
    <col min="2800" max="2800" width="13.85546875" style="6" bestFit="1" customWidth="1"/>
    <col min="2801" max="2802" width="9.28515625" style="6" bestFit="1" customWidth="1"/>
    <col min="2803" max="2992" width="9.140625" style="6"/>
    <col min="2993" max="2993" width="5" style="6" customWidth="1"/>
    <col min="2994" max="2995" width="9.140625" style="6"/>
    <col min="2996" max="2996" width="9.5703125" style="6" customWidth="1"/>
    <col min="2997" max="2997" width="13.42578125" style="6" customWidth="1"/>
    <col min="2998" max="2998" width="10.140625" style="6" customWidth="1"/>
    <col min="2999" max="2999" width="11.140625" style="6" customWidth="1"/>
    <col min="3000" max="3000" width="10.28515625" style="6" customWidth="1"/>
    <col min="3001" max="3001" width="7" style="6" customWidth="1"/>
    <col min="3002" max="3002" width="12.85546875" style="6" customWidth="1"/>
    <col min="3003" max="3003" width="8.5703125" style="6" customWidth="1"/>
    <col min="3004" max="3004" width="14" style="6" customWidth="1"/>
    <col min="3005" max="3005" width="11" style="6" customWidth="1"/>
    <col min="3006" max="3006" width="11.140625" style="6" customWidth="1"/>
    <col min="3007" max="3007" width="12.5703125" style="6" customWidth="1"/>
    <col min="3008" max="3008" width="7.5703125" style="6" customWidth="1"/>
    <col min="3009" max="3009" width="8.5703125" style="6" customWidth="1"/>
    <col min="3010" max="3045" width="0" style="6" hidden="1" customWidth="1"/>
    <col min="3046" max="3046" width="12.42578125" style="6" customWidth="1"/>
    <col min="3047" max="3047" width="19" style="6" customWidth="1"/>
    <col min="3048" max="3049" width="13.85546875" style="6" bestFit="1" customWidth="1"/>
    <col min="3050" max="3050" width="9.28515625" style="6" bestFit="1" customWidth="1"/>
    <col min="3051" max="3051" width="12.140625" style="6" bestFit="1" customWidth="1"/>
    <col min="3052" max="3052" width="9.28515625" style="6" bestFit="1" customWidth="1"/>
    <col min="3053" max="3053" width="12.140625" style="6" bestFit="1" customWidth="1"/>
    <col min="3054" max="3054" width="13.85546875" style="6" bestFit="1" customWidth="1"/>
    <col min="3055" max="3055" width="9.85546875" style="6" bestFit="1" customWidth="1"/>
    <col min="3056" max="3056" width="13.85546875" style="6" bestFit="1" customWidth="1"/>
    <col min="3057" max="3058" width="9.28515625" style="6" bestFit="1" customWidth="1"/>
    <col min="3059" max="3248" width="9.140625" style="6"/>
    <col min="3249" max="3249" width="5" style="6" customWidth="1"/>
    <col min="3250" max="3251" width="9.140625" style="6"/>
    <col min="3252" max="3252" width="9.5703125" style="6" customWidth="1"/>
    <col min="3253" max="3253" width="13.42578125" style="6" customWidth="1"/>
    <col min="3254" max="3254" width="10.140625" style="6" customWidth="1"/>
    <col min="3255" max="3255" width="11.140625" style="6" customWidth="1"/>
    <col min="3256" max="3256" width="10.28515625" style="6" customWidth="1"/>
    <col min="3257" max="3257" width="7" style="6" customWidth="1"/>
    <col min="3258" max="3258" width="12.85546875" style="6" customWidth="1"/>
    <col min="3259" max="3259" width="8.5703125" style="6" customWidth="1"/>
    <col min="3260" max="3260" width="14" style="6" customWidth="1"/>
    <col min="3261" max="3261" width="11" style="6" customWidth="1"/>
    <col min="3262" max="3262" width="11.140625" style="6" customWidth="1"/>
    <col min="3263" max="3263" width="12.5703125" style="6" customWidth="1"/>
    <col min="3264" max="3264" width="7.5703125" style="6" customWidth="1"/>
    <col min="3265" max="3265" width="8.5703125" style="6" customWidth="1"/>
    <col min="3266" max="3301" width="0" style="6" hidden="1" customWidth="1"/>
    <col min="3302" max="3302" width="12.42578125" style="6" customWidth="1"/>
    <col min="3303" max="3303" width="19" style="6" customWidth="1"/>
    <col min="3304" max="3305" width="13.85546875" style="6" bestFit="1" customWidth="1"/>
    <col min="3306" max="3306" width="9.28515625" style="6" bestFit="1" customWidth="1"/>
    <col min="3307" max="3307" width="12.140625" style="6" bestFit="1" customWidth="1"/>
    <col min="3308" max="3308" width="9.28515625" style="6" bestFit="1" customWidth="1"/>
    <col min="3309" max="3309" width="12.140625" style="6" bestFit="1" customWidth="1"/>
    <col min="3310" max="3310" width="13.85546875" style="6" bestFit="1" customWidth="1"/>
    <col min="3311" max="3311" width="9.85546875" style="6" bestFit="1" customWidth="1"/>
    <col min="3312" max="3312" width="13.85546875" style="6" bestFit="1" customWidth="1"/>
    <col min="3313" max="3314" width="9.28515625" style="6" bestFit="1" customWidth="1"/>
    <col min="3315" max="3504" width="9.140625" style="6"/>
    <col min="3505" max="3505" width="5" style="6" customWidth="1"/>
    <col min="3506" max="3507" width="9.140625" style="6"/>
    <col min="3508" max="3508" width="9.5703125" style="6" customWidth="1"/>
    <col min="3509" max="3509" width="13.42578125" style="6" customWidth="1"/>
    <col min="3510" max="3510" width="10.140625" style="6" customWidth="1"/>
    <col min="3511" max="3511" width="11.140625" style="6" customWidth="1"/>
    <col min="3512" max="3512" width="10.28515625" style="6" customWidth="1"/>
    <col min="3513" max="3513" width="7" style="6" customWidth="1"/>
    <col min="3514" max="3514" width="12.85546875" style="6" customWidth="1"/>
    <col min="3515" max="3515" width="8.5703125" style="6" customWidth="1"/>
    <col min="3516" max="3516" width="14" style="6" customWidth="1"/>
    <col min="3517" max="3517" width="11" style="6" customWidth="1"/>
    <col min="3518" max="3518" width="11.140625" style="6" customWidth="1"/>
    <col min="3519" max="3519" width="12.5703125" style="6" customWidth="1"/>
    <col min="3520" max="3520" width="7.5703125" style="6" customWidth="1"/>
    <col min="3521" max="3521" width="8.5703125" style="6" customWidth="1"/>
    <col min="3522" max="3557" width="0" style="6" hidden="1" customWidth="1"/>
    <col min="3558" max="3558" width="12.42578125" style="6" customWidth="1"/>
    <col min="3559" max="3559" width="19" style="6" customWidth="1"/>
    <col min="3560" max="3561" width="13.85546875" style="6" bestFit="1" customWidth="1"/>
    <col min="3562" max="3562" width="9.28515625" style="6" bestFit="1" customWidth="1"/>
    <col min="3563" max="3563" width="12.140625" style="6" bestFit="1" customWidth="1"/>
    <col min="3564" max="3564" width="9.28515625" style="6" bestFit="1" customWidth="1"/>
    <col min="3565" max="3565" width="12.140625" style="6" bestFit="1" customWidth="1"/>
    <col min="3566" max="3566" width="13.85546875" style="6" bestFit="1" customWidth="1"/>
    <col min="3567" max="3567" width="9.85546875" style="6" bestFit="1" customWidth="1"/>
    <col min="3568" max="3568" width="13.85546875" style="6" bestFit="1" customWidth="1"/>
    <col min="3569" max="3570" width="9.28515625" style="6" bestFit="1" customWidth="1"/>
    <col min="3571" max="3760" width="9.140625" style="6"/>
    <col min="3761" max="3761" width="5" style="6" customWidth="1"/>
    <col min="3762" max="3763" width="9.140625" style="6"/>
    <col min="3764" max="3764" width="9.5703125" style="6" customWidth="1"/>
    <col min="3765" max="3765" width="13.42578125" style="6" customWidth="1"/>
    <col min="3766" max="3766" width="10.140625" style="6" customWidth="1"/>
    <col min="3767" max="3767" width="11.140625" style="6" customWidth="1"/>
    <col min="3768" max="3768" width="10.28515625" style="6" customWidth="1"/>
    <col min="3769" max="3769" width="7" style="6" customWidth="1"/>
    <col min="3770" max="3770" width="12.85546875" style="6" customWidth="1"/>
    <col min="3771" max="3771" width="8.5703125" style="6" customWidth="1"/>
    <col min="3772" max="3772" width="14" style="6" customWidth="1"/>
    <col min="3773" max="3773" width="11" style="6" customWidth="1"/>
    <col min="3774" max="3774" width="11.140625" style="6" customWidth="1"/>
    <col min="3775" max="3775" width="12.5703125" style="6" customWidth="1"/>
    <col min="3776" max="3776" width="7.5703125" style="6" customWidth="1"/>
    <col min="3777" max="3777" width="8.5703125" style="6" customWidth="1"/>
    <col min="3778" max="3813" width="0" style="6" hidden="1" customWidth="1"/>
    <col min="3814" max="3814" width="12.42578125" style="6" customWidth="1"/>
    <col min="3815" max="3815" width="19" style="6" customWidth="1"/>
    <col min="3816" max="3817" width="13.85546875" style="6" bestFit="1" customWidth="1"/>
    <col min="3818" max="3818" width="9.28515625" style="6" bestFit="1" customWidth="1"/>
    <col min="3819" max="3819" width="12.140625" style="6" bestFit="1" customWidth="1"/>
    <col min="3820" max="3820" width="9.28515625" style="6" bestFit="1" customWidth="1"/>
    <col min="3821" max="3821" width="12.140625" style="6" bestFit="1" customWidth="1"/>
    <col min="3822" max="3822" width="13.85546875" style="6" bestFit="1" customWidth="1"/>
    <col min="3823" max="3823" width="9.85546875" style="6" bestFit="1" customWidth="1"/>
    <col min="3824" max="3824" width="13.85546875" style="6" bestFit="1" customWidth="1"/>
    <col min="3825" max="3826" width="9.28515625" style="6" bestFit="1" customWidth="1"/>
    <col min="3827" max="4016" width="9.140625" style="6"/>
    <col min="4017" max="4017" width="5" style="6" customWidth="1"/>
    <col min="4018" max="4019" width="9.140625" style="6"/>
    <col min="4020" max="4020" width="9.5703125" style="6" customWidth="1"/>
    <col min="4021" max="4021" width="13.42578125" style="6" customWidth="1"/>
    <col min="4022" max="4022" width="10.140625" style="6" customWidth="1"/>
    <col min="4023" max="4023" width="11.140625" style="6" customWidth="1"/>
    <col min="4024" max="4024" width="10.28515625" style="6" customWidth="1"/>
    <col min="4025" max="4025" width="7" style="6" customWidth="1"/>
    <col min="4026" max="4026" width="12.85546875" style="6" customWidth="1"/>
    <col min="4027" max="4027" width="8.5703125" style="6" customWidth="1"/>
    <col min="4028" max="4028" width="14" style="6" customWidth="1"/>
    <col min="4029" max="4029" width="11" style="6" customWidth="1"/>
    <col min="4030" max="4030" width="11.140625" style="6" customWidth="1"/>
    <col min="4031" max="4031" width="12.5703125" style="6" customWidth="1"/>
    <col min="4032" max="4032" width="7.5703125" style="6" customWidth="1"/>
    <col min="4033" max="4033" width="8.5703125" style="6" customWidth="1"/>
    <col min="4034" max="4069" width="0" style="6" hidden="1" customWidth="1"/>
    <col min="4070" max="4070" width="12.42578125" style="6" customWidth="1"/>
    <col min="4071" max="4071" width="19" style="6" customWidth="1"/>
    <col min="4072" max="4073" width="13.85546875" style="6" bestFit="1" customWidth="1"/>
    <col min="4074" max="4074" width="9.28515625" style="6" bestFit="1" customWidth="1"/>
    <col min="4075" max="4075" width="12.140625" style="6" bestFit="1" customWidth="1"/>
    <col min="4076" max="4076" width="9.28515625" style="6" bestFit="1" customWidth="1"/>
    <col min="4077" max="4077" width="12.140625" style="6" bestFit="1" customWidth="1"/>
    <col min="4078" max="4078" width="13.85546875" style="6" bestFit="1" customWidth="1"/>
    <col min="4079" max="4079" width="9.85546875" style="6" bestFit="1" customWidth="1"/>
    <col min="4080" max="4080" width="13.85546875" style="6" bestFit="1" customWidth="1"/>
    <col min="4081" max="4082" width="9.28515625" style="6" bestFit="1" customWidth="1"/>
    <col min="4083" max="4272" width="9.140625" style="6"/>
    <col min="4273" max="4273" width="5" style="6" customWidth="1"/>
    <col min="4274" max="4275" width="9.140625" style="6"/>
    <col min="4276" max="4276" width="9.5703125" style="6" customWidth="1"/>
    <col min="4277" max="4277" width="13.42578125" style="6" customWidth="1"/>
    <col min="4278" max="4278" width="10.140625" style="6" customWidth="1"/>
    <col min="4279" max="4279" width="11.140625" style="6" customWidth="1"/>
    <col min="4280" max="4280" width="10.28515625" style="6" customWidth="1"/>
    <col min="4281" max="4281" width="7" style="6" customWidth="1"/>
    <col min="4282" max="4282" width="12.85546875" style="6" customWidth="1"/>
    <col min="4283" max="4283" width="8.5703125" style="6" customWidth="1"/>
    <col min="4284" max="4284" width="14" style="6" customWidth="1"/>
    <col min="4285" max="4285" width="11" style="6" customWidth="1"/>
    <col min="4286" max="4286" width="11.140625" style="6" customWidth="1"/>
    <col min="4287" max="4287" width="12.5703125" style="6" customWidth="1"/>
    <col min="4288" max="4288" width="7.5703125" style="6" customWidth="1"/>
    <col min="4289" max="4289" width="8.5703125" style="6" customWidth="1"/>
    <col min="4290" max="4325" width="0" style="6" hidden="1" customWidth="1"/>
    <col min="4326" max="4326" width="12.42578125" style="6" customWidth="1"/>
    <col min="4327" max="4327" width="19" style="6" customWidth="1"/>
    <col min="4328" max="4329" width="13.85546875" style="6" bestFit="1" customWidth="1"/>
    <col min="4330" max="4330" width="9.28515625" style="6" bestFit="1" customWidth="1"/>
    <col min="4331" max="4331" width="12.140625" style="6" bestFit="1" customWidth="1"/>
    <col min="4332" max="4332" width="9.28515625" style="6" bestFit="1" customWidth="1"/>
    <col min="4333" max="4333" width="12.140625" style="6" bestFit="1" customWidth="1"/>
    <col min="4334" max="4334" width="13.85546875" style="6" bestFit="1" customWidth="1"/>
    <col min="4335" max="4335" width="9.85546875" style="6" bestFit="1" customWidth="1"/>
    <col min="4336" max="4336" width="13.85546875" style="6" bestFit="1" customWidth="1"/>
    <col min="4337" max="4338" width="9.28515625" style="6" bestFit="1" customWidth="1"/>
    <col min="4339" max="4528" width="9.140625" style="6"/>
    <col min="4529" max="4529" width="5" style="6" customWidth="1"/>
    <col min="4530" max="4531" width="9.140625" style="6"/>
    <col min="4532" max="4532" width="9.5703125" style="6" customWidth="1"/>
    <col min="4533" max="4533" width="13.42578125" style="6" customWidth="1"/>
    <col min="4534" max="4534" width="10.140625" style="6" customWidth="1"/>
    <col min="4535" max="4535" width="11.140625" style="6" customWidth="1"/>
    <col min="4536" max="4536" width="10.28515625" style="6" customWidth="1"/>
    <col min="4537" max="4537" width="7" style="6" customWidth="1"/>
    <col min="4538" max="4538" width="12.85546875" style="6" customWidth="1"/>
    <col min="4539" max="4539" width="8.5703125" style="6" customWidth="1"/>
    <col min="4540" max="4540" width="14" style="6" customWidth="1"/>
    <col min="4541" max="4541" width="11" style="6" customWidth="1"/>
    <col min="4542" max="4542" width="11.140625" style="6" customWidth="1"/>
    <col min="4543" max="4543" width="12.5703125" style="6" customWidth="1"/>
    <col min="4544" max="4544" width="7.5703125" style="6" customWidth="1"/>
    <col min="4545" max="4545" width="8.5703125" style="6" customWidth="1"/>
    <col min="4546" max="4581" width="0" style="6" hidden="1" customWidth="1"/>
    <col min="4582" max="4582" width="12.42578125" style="6" customWidth="1"/>
    <col min="4583" max="4583" width="19" style="6" customWidth="1"/>
    <col min="4584" max="4585" width="13.85546875" style="6" bestFit="1" customWidth="1"/>
    <col min="4586" max="4586" width="9.28515625" style="6" bestFit="1" customWidth="1"/>
    <col min="4587" max="4587" width="12.140625" style="6" bestFit="1" customWidth="1"/>
    <col min="4588" max="4588" width="9.28515625" style="6" bestFit="1" customWidth="1"/>
    <col min="4589" max="4589" width="12.140625" style="6" bestFit="1" customWidth="1"/>
    <col min="4590" max="4590" width="13.85546875" style="6" bestFit="1" customWidth="1"/>
    <col min="4591" max="4591" width="9.85546875" style="6" bestFit="1" customWidth="1"/>
    <col min="4592" max="4592" width="13.85546875" style="6" bestFit="1" customWidth="1"/>
    <col min="4593" max="4594" width="9.28515625" style="6" bestFit="1" customWidth="1"/>
    <col min="4595" max="4784" width="9.140625" style="6"/>
    <col min="4785" max="4785" width="5" style="6" customWidth="1"/>
    <col min="4786" max="4787" width="9.140625" style="6"/>
    <col min="4788" max="4788" width="9.5703125" style="6" customWidth="1"/>
    <col min="4789" max="4789" width="13.42578125" style="6" customWidth="1"/>
    <col min="4790" max="4790" width="10.140625" style="6" customWidth="1"/>
    <col min="4791" max="4791" width="11.140625" style="6" customWidth="1"/>
    <col min="4792" max="4792" width="10.28515625" style="6" customWidth="1"/>
    <col min="4793" max="4793" width="7" style="6" customWidth="1"/>
    <col min="4794" max="4794" width="12.85546875" style="6" customWidth="1"/>
    <col min="4795" max="4795" width="8.5703125" style="6" customWidth="1"/>
    <col min="4796" max="4796" width="14" style="6" customWidth="1"/>
    <col min="4797" max="4797" width="11" style="6" customWidth="1"/>
    <col min="4798" max="4798" width="11.140625" style="6" customWidth="1"/>
    <col min="4799" max="4799" width="12.5703125" style="6" customWidth="1"/>
    <col min="4800" max="4800" width="7.5703125" style="6" customWidth="1"/>
    <col min="4801" max="4801" width="8.5703125" style="6" customWidth="1"/>
    <col min="4802" max="4837" width="0" style="6" hidden="1" customWidth="1"/>
    <col min="4838" max="4838" width="12.42578125" style="6" customWidth="1"/>
    <col min="4839" max="4839" width="19" style="6" customWidth="1"/>
    <col min="4840" max="4841" width="13.85546875" style="6" bestFit="1" customWidth="1"/>
    <col min="4842" max="4842" width="9.28515625" style="6" bestFit="1" customWidth="1"/>
    <col min="4843" max="4843" width="12.140625" style="6" bestFit="1" customWidth="1"/>
    <col min="4844" max="4844" width="9.28515625" style="6" bestFit="1" customWidth="1"/>
    <col min="4845" max="4845" width="12.140625" style="6" bestFit="1" customWidth="1"/>
    <col min="4846" max="4846" width="13.85546875" style="6" bestFit="1" customWidth="1"/>
    <col min="4847" max="4847" width="9.85546875" style="6" bestFit="1" customWidth="1"/>
    <col min="4848" max="4848" width="13.85546875" style="6" bestFit="1" customWidth="1"/>
    <col min="4849" max="4850" width="9.28515625" style="6" bestFit="1" customWidth="1"/>
    <col min="4851" max="5040" width="9.140625" style="6"/>
    <col min="5041" max="5041" width="5" style="6" customWidth="1"/>
    <col min="5042" max="5043" width="9.140625" style="6"/>
    <col min="5044" max="5044" width="9.5703125" style="6" customWidth="1"/>
    <col min="5045" max="5045" width="13.42578125" style="6" customWidth="1"/>
    <col min="5046" max="5046" width="10.140625" style="6" customWidth="1"/>
    <col min="5047" max="5047" width="11.140625" style="6" customWidth="1"/>
    <col min="5048" max="5048" width="10.28515625" style="6" customWidth="1"/>
    <col min="5049" max="5049" width="7" style="6" customWidth="1"/>
    <col min="5050" max="5050" width="12.85546875" style="6" customWidth="1"/>
    <col min="5051" max="5051" width="8.5703125" style="6" customWidth="1"/>
    <col min="5052" max="5052" width="14" style="6" customWidth="1"/>
    <col min="5053" max="5053" width="11" style="6" customWidth="1"/>
    <col min="5054" max="5054" width="11.140625" style="6" customWidth="1"/>
    <col min="5055" max="5055" width="12.5703125" style="6" customWidth="1"/>
    <col min="5056" max="5056" width="7.5703125" style="6" customWidth="1"/>
    <col min="5057" max="5057" width="8.5703125" style="6" customWidth="1"/>
    <col min="5058" max="5093" width="0" style="6" hidden="1" customWidth="1"/>
    <col min="5094" max="5094" width="12.42578125" style="6" customWidth="1"/>
    <col min="5095" max="5095" width="19" style="6" customWidth="1"/>
    <col min="5096" max="5097" width="13.85546875" style="6" bestFit="1" customWidth="1"/>
    <col min="5098" max="5098" width="9.28515625" style="6" bestFit="1" customWidth="1"/>
    <col min="5099" max="5099" width="12.140625" style="6" bestFit="1" customWidth="1"/>
    <col min="5100" max="5100" width="9.28515625" style="6" bestFit="1" customWidth="1"/>
    <col min="5101" max="5101" width="12.140625" style="6" bestFit="1" customWidth="1"/>
    <col min="5102" max="5102" width="13.85546875" style="6" bestFit="1" customWidth="1"/>
    <col min="5103" max="5103" width="9.85546875" style="6" bestFit="1" customWidth="1"/>
    <col min="5104" max="5104" width="13.85546875" style="6" bestFit="1" customWidth="1"/>
    <col min="5105" max="5106" width="9.28515625" style="6" bestFit="1" customWidth="1"/>
    <col min="5107" max="5296" width="9.140625" style="6"/>
    <col min="5297" max="5297" width="5" style="6" customWidth="1"/>
    <col min="5298" max="5299" width="9.140625" style="6"/>
    <col min="5300" max="5300" width="9.5703125" style="6" customWidth="1"/>
    <col min="5301" max="5301" width="13.42578125" style="6" customWidth="1"/>
    <col min="5302" max="5302" width="10.140625" style="6" customWidth="1"/>
    <col min="5303" max="5303" width="11.140625" style="6" customWidth="1"/>
    <col min="5304" max="5304" width="10.28515625" style="6" customWidth="1"/>
    <col min="5305" max="5305" width="7" style="6" customWidth="1"/>
    <col min="5306" max="5306" width="12.85546875" style="6" customWidth="1"/>
    <col min="5307" max="5307" width="8.5703125" style="6" customWidth="1"/>
    <col min="5308" max="5308" width="14" style="6" customWidth="1"/>
    <col min="5309" max="5309" width="11" style="6" customWidth="1"/>
    <col min="5310" max="5310" width="11.140625" style="6" customWidth="1"/>
    <col min="5311" max="5311" width="12.5703125" style="6" customWidth="1"/>
    <col min="5312" max="5312" width="7.5703125" style="6" customWidth="1"/>
    <col min="5313" max="5313" width="8.5703125" style="6" customWidth="1"/>
    <col min="5314" max="5349" width="0" style="6" hidden="1" customWidth="1"/>
    <col min="5350" max="5350" width="12.42578125" style="6" customWidth="1"/>
    <col min="5351" max="5351" width="19" style="6" customWidth="1"/>
    <col min="5352" max="5353" width="13.85546875" style="6" bestFit="1" customWidth="1"/>
    <col min="5354" max="5354" width="9.28515625" style="6" bestFit="1" customWidth="1"/>
    <col min="5355" max="5355" width="12.140625" style="6" bestFit="1" customWidth="1"/>
    <col min="5356" max="5356" width="9.28515625" style="6" bestFit="1" customWidth="1"/>
    <col min="5357" max="5357" width="12.140625" style="6" bestFit="1" customWidth="1"/>
    <col min="5358" max="5358" width="13.85546875" style="6" bestFit="1" customWidth="1"/>
    <col min="5359" max="5359" width="9.85546875" style="6" bestFit="1" customWidth="1"/>
    <col min="5360" max="5360" width="13.85546875" style="6" bestFit="1" customWidth="1"/>
    <col min="5361" max="5362" width="9.28515625" style="6" bestFit="1" customWidth="1"/>
    <col min="5363" max="5552" width="9.140625" style="6"/>
    <col min="5553" max="5553" width="5" style="6" customWidth="1"/>
    <col min="5554" max="5555" width="9.140625" style="6"/>
    <col min="5556" max="5556" width="9.5703125" style="6" customWidth="1"/>
    <col min="5557" max="5557" width="13.42578125" style="6" customWidth="1"/>
    <col min="5558" max="5558" width="10.140625" style="6" customWidth="1"/>
    <col min="5559" max="5559" width="11.140625" style="6" customWidth="1"/>
    <col min="5560" max="5560" width="10.28515625" style="6" customWidth="1"/>
    <col min="5561" max="5561" width="7" style="6" customWidth="1"/>
    <col min="5562" max="5562" width="12.85546875" style="6" customWidth="1"/>
    <col min="5563" max="5563" width="8.5703125" style="6" customWidth="1"/>
    <col min="5564" max="5564" width="14" style="6" customWidth="1"/>
    <col min="5565" max="5565" width="11" style="6" customWidth="1"/>
    <col min="5566" max="5566" width="11.140625" style="6" customWidth="1"/>
    <col min="5567" max="5567" width="12.5703125" style="6" customWidth="1"/>
    <col min="5568" max="5568" width="7.5703125" style="6" customWidth="1"/>
    <col min="5569" max="5569" width="8.5703125" style="6" customWidth="1"/>
    <col min="5570" max="5605" width="0" style="6" hidden="1" customWidth="1"/>
    <col min="5606" max="5606" width="12.42578125" style="6" customWidth="1"/>
    <col min="5607" max="5607" width="19" style="6" customWidth="1"/>
    <col min="5608" max="5609" width="13.85546875" style="6" bestFit="1" customWidth="1"/>
    <col min="5610" max="5610" width="9.28515625" style="6" bestFit="1" customWidth="1"/>
    <col min="5611" max="5611" width="12.140625" style="6" bestFit="1" customWidth="1"/>
    <col min="5612" max="5612" width="9.28515625" style="6" bestFit="1" customWidth="1"/>
    <col min="5613" max="5613" width="12.140625" style="6" bestFit="1" customWidth="1"/>
    <col min="5614" max="5614" width="13.85546875" style="6" bestFit="1" customWidth="1"/>
    <col min="5615" max="5615" width="9.85546875" style="6" bestFit="1" customWidth="1"/>
    <col min="5616" max="5616" width="13.85546875" style="6" bestFit="1" customWidth="1"/>
    <col min="5617" max="5618" width="9.28515625" style="6" bestFit="1" customWidth="1"/>
    <col min="5619" max="5808" width="9.140625" style="6"/>
    <col min="5809" max="5809" width="5" style="6" customWidth="1"/>
    <col min="5810" max="5811" width="9.140625" style="6"/>
    <col min="5812" max="5812" width="9.5703125" style="6" customWidth="1"/>
    <col min="5813" max="5813" width="13.42578125" style="6" customWidth="1"/>
    <col min="5814" max="5814" width="10.140625" style="6" customWidth="1"/>
    <col min="5815" max="5815" width="11.140625" style="6" customWidth="1"/>
    <col min="5816" max="5816" width="10.28515625" style="6" customWidth="1"/>
    <col min="5817" max="5817" width="7" style="6" customWidth="1"/>
    <col min="5818" max="5818" width="12.85546875" style="6" customWidth="1"/>
    <col min="5819" max="5819" width="8.5703125" style="6" customWidth="1"/>
    <col min="5820" max="5820" width="14" style="6" customWidth="1"/>
    <col min="5821" max="5821" width="11" style="6" customWidth="1"/>
    <col min="5822" max="5822" width="11.140625" style="6" customWidth="1"/>
    <col min="5823" max="5823" width="12.5703125" style="6" customWidth="1"/>
    <col min="5824" max="5824" width="7.5703125" style="6" customWidth="1"/>
    <col min="5825" max="5825" width="8.5703125" style="6" customWidth="1"/>
    <col min="5826" max="5861" width="0" style="6" hidden="1" customWidth="1"/>
    <col min="5862" max="5862" width="12.42578125" style="6" customWidth="1"/>
    <col min="5863" max="5863" width="19" style="6" customWidth="1"/>
    <col min="5864" max="5865" width="13.85546875" style="6" bestFit="1" customWidth="1"/>
    <col min="5866" max="5866" width="9.28515625" style="6" bestFit="1" customWidth="1"/>
    <col min="5867" max="5867" width="12.140625" style="6" bestFit="1" customWidth="1"/>
    <col min="5868" max="5868" width="9.28515625" style="6" bestFit="1" customWidth="1"/>
    <col min="5869" max="5869" width="12.140625" style="6" bestFit="1" customWidth="1"/>
    <col min="5870" max="5870" width="13.85546875" style="6" bestFit="1" customWidth="1"/>
    <col min="5871" max="5871" width="9.85546875" style="6" bestFit="1" customWidth="1"/>
    <col min="5872" max="5872" width="13.85546875" style="6" bestFit="1" customWidth="1"/>
    <col min="5873" max="5874" width="9.28515625" style="6" bestFit="1" customWidth="1"/>
    <col min="5875" max="6064" width="9.140625" style="6"/>
    <col min="6065" max="6065" width="5" style="6" customWidth="1"/>
    <col min="6066" max="6067" width="9.140625" style="6"/>
    <col min="6068" max="6068" width="9.5703125" style="6" customWidth="1"/>
    <col min="6069" max="6069" width="13.42578125" style="6" customWidth="1"/>
    <col min="6070" max="6070" width="10.140625" style="6" customWidth="1"/>
    <col min="6071" max="6071" width="11.140625" style="6" customWidth="1"/>
    <col min="6072" max="6072" width="10.28515625" style="6" customWidth="1"/>
    <col min="6073" max="6073" width="7" style="6" customWidth="1"/>
    <col min="6074" max="6074" width="12.85546875" style="6" customWidth="1"/>
    <col min="6075" max="6075" width="8.5703125" style="6" customWidth="1"/>
    <col min="6076" max="6076" width="14" style="6" customWidth="1"/>
    <col min="6077" max="6077" width="11" style="6" customWidth="1"/>
    <col min="6078" max="6078" width="11.140625" style="6" customWidth="1"/>
    <col min="6079" max="6079" width="12.5703125" style="6" customWidth="1"/>
    <col min="6080" max="6080" width="7.5703125" style="6" customWidth="1"/>
    <col min="6081" max="6081" width="8.5703125" style="6" customWidth="1"/>
    <col min="6082" max="6117" width="0" style="6" hidden="1" customWidth="1"/>
    <col min="6118" max="6118" width="12.42578125" style="6" customWidth="1"/>
    <col min="6119" max="6119" width="19" style="6" customWidth="1"/>
    <col min="6120" max="6121" width="13.85546875" style="6" bestFit="1" customWidth="1"/>
    <col min="6122" max="6122" width="9.28515625" style="6" bestFit="1" customWidth="1"/>
    <col min="6123" max="6123" width="12.140625" style="6" bestFit="1" customWidth="1"/>
    <col min="6124" max="6124" width="9.28515625" style="6" bestFit="1" customWidth="1"/>
    <col min="6125" max="6125" width="12.140625" style="6" bestFit="1" customWidth="1"/>
    <col min="6126" max="6126" width="13.85546875" style="6" bestFit="1" customWidth="1"/>
    <col min="6127" max="6127" width="9.85546875" style="6" bestFit="1" customWidth="1"/>
    <col min="6128" max="6128" width="13.85546875" style="6" bestFit="1" customWidth="1"/>
    <col min="6129" max="6130" width="9.28515625" style="6" bestFit="1" customWidth="1"/>
    <col min="6131" max="6320" width="9.140625" style="6"/>
    <col min="6321" max="6321" width="5" style="6" customWidth="1"/>
    <col min="6322" max="6323" width="9.140625" style="6"/>
    <col min="6324" max="6324" width="9.5703125" style="6" customWidth="1"/>
    <col min="6325" max="6325" width="13.42578125" style="6" customWidth="1"/>
    <col min="6326" max="6326" width="10.140625" style="6" customWidth="1"/>
    <col min="6327" max="6327" width="11.140625" style="6" customWidth="1"/>
    <col min="6328" max="6328" width="10.28515625" style="6" customWidth="1"/>
    <col min="6329" max="6329" width="7" style="6" customWidth="1"/>
    <col min="6330" max="6330" width="12.85546875" style="6" customWidth="1"/>
    <col min="6331" max="6331" width="8.5703125" style="6" customWidth="1"/>
    <col min="6332" max="6332" width="14" style="6" customWidth="1"/>
    <col min="6333" max="6333" width="11" style="6" customWidth="1"/>
    <col min="6334" max="6334" width="11.140625" style="6" customWidth="1"/>
    <col min="6335" max="6335" width="12.5703125" style="6" customWidth="1"/>
    <col min="6336" max="6336" width="7.5703125" style="6" customWidth="1"/>
    <col min="6337" max="6337" width="8.5703125" style="6" customWidth="1"/>
    <col min="6338" max="6373" width="0" style="6" hidden="1" customWidth="1"/>
    <col min="6374" max="6374" width="12.42578125" style="6" customWidth="1"/>
    <col min="6375" max="6375" width="19" style="6" customWidth="1"/>
    <col min="6376" max="6377" width="13.85546875" style="6" bestFit="1" customWidth="1"/>
    <col min="6378" max="6378" width="9.28515625" style="6" bestFit="1" customWidth="1"/>
    <col min="6379" max="6379" width="12.140625" style="6" bestFit="1" customWidth="1"/>
    <col min="6380" max="6380" width="9.28515625" style="6" bestFit="1" customWidth="1"/>
    <col min="6381" max="6381" width="12.140625" style="6" bestFit="1" customWidth="1"/>
    <col min="6382" max="6382" width="13.85546875" style="6" bestFit="1" customWidth="1"/>
    <col min="6383" max="6383" width="9.85546875" style="6" bestFit="1" customWidth="1"/>
    <col min="6384" max="6384" width="13.85546875" style="6" bestFit="1" customWidth="1"/>
    <col min="6385" max="6386" width="9.28515625" style="6" bestFit="1" customWidth="1"/>
    <col min="6387" max="6576" width="9.140625" style="6"/>
    <col min="6577" max="6577" width="5" style="6" customWidth="1"/>
    <col min="6578" max="6579" width="9.140625" style="6"/>
    <col min="6580" max="6580" width="9.5703125" style="6" customWidth="1"/>
    <col min="6581" max="6581" width="13.42578125" style="6" customWidth="1"/>
    <col min="6582" max="6582" width="10.140625" style="6" customWidth="1"/>
    <col min="6583" max="6583" width="11.140625" style="6" customWidth="1"/>
    <col min="6584" max="6584" width="10.28515625" style="6" customWidth="1"/>
    <col min="6585" max="6585" width="7" style="6" customWidth="1"/>
    <col min="6586" max="6586" width="12.85546875" style="6" customWidth="1"/>
    <col min="6587" max="6587" width="8.5703125" style="6" customWidth="1"/>
    <col min="6588" max="6588" width="14" style="6" customWidth="1"/>
    <col min="6589" max="6589" width="11" style="6" customWidth="1"/>
    <col min="6590" max="6590" width="11.140625" style="6" customWidth="1"/>
    <col min="6591" max="6591" width="12.5703125" style="6" customWidth="1"/>
    <col min="6592" max="6592" width="7.5703125" style="6" customWidth="1"/>
    <col min="6593" max="6593" width="8.5703125" style="6" customWidth="1"/>
    <col min="6594" max="6629" width="0" style="6" hidden="1" customWidth="1"/>
    <col min="6630" max="6630" width="12.42578125" style="6" customWidth="1"/>
    <col min="6631" max="6631" width="19" style="6" customWidth="1"/>
    <col min="6632" max="6633" width="13.85546875" style="6" bestFit="1" customWidth="1"/>
    <col min="6634" max="6634" width="9.28515625" style="6" bestFit="1" customWidth="1"/>
    <col min="6635" max="6635" width="12.140625" style="6" bestFit="1" customWidth="1"/>
    <col min="6636" max="6636" width="9.28515625" style="6" bestFit="1" customWidth="1"/>
    <col min="6637" max="6637" width="12.140625" style="6" bestFit="1" customWidth="1"/>
    <col min="6638" max="6638" width="13.85546875" style="6" bestFit="1" customWidth="1"/>
    <col min="6639" max="6639" width="9.85546875" style="6" bestFit="1" customWidth="1"/>
    <col min="6640" max="6640" width="13.85546875" style="6" bestFit="1" customWidth="1"/>
    <col min="6641" max="6642" width="9.28515625" style="6" bestFit="1" customWidth="1"/>
    <col min="6643" max="6832" width="9.140625" style="6"/>
    <col min="6833" max="6833" width="5" style="6" customWidth="1"/>
    <col min="6834" max="6835" width="9.140625" style="6"/>
    <col min="6836" max="6836" width="9.5703125" style="6" customWidth="1"/>
    <col min="6837" max="6837" width="13.42578125" style="6" customWidth="1"/>
    <col min="6838" max="6838" width="10.140625" style="6" customWidth="1"/>
    <col min="6839" max="6839" width="11.140625" style="6" customWidth="1"/>
    <col min="6840" max="6840" width="10.28515625" style="6" customWidth="1"/>
    <col min="6841" max="6841" width="7" style="6" customWidth="1"/>
    <col min="6842" max="6842" width="12.85546875" style="6" customWidth="1"/>
    <col min="6843" max="6843" width="8.5703125" style="6" customWidth="1"/>
    <col min="6844" max="6844" width="14" style="6" customWidth="1"/>
    <col min="6845" max="6845" width="11" style="6" customWidth="1"/>
    <col min="6846" max="6846" width="11.140625" style="6" customWidth="1"/>
    <col min="6847" max="6847" width="12.5703125" style="6" customWidth="1"/>
    <col min="6848" max="6848" width="7.5703125" style="6" customWidth="1"/>
    <col min="6849" max="6849" width="8.5703125" style="6" customWidth="1"/>
    <col min="6850" max="6885" width="0" style="6" hidden="1" customWidth="1"/>
    <col min="6886" max="6886" width="12.42578125" style="6" customWidth="1"/>
    <col min="6887" max="6887" width="19" style="6" customWidth="1"/>
    <col min="6888" max="6889" width="13.85546875" style="6" bestFit="1" customWidth="1"/>
    <col min="6890" max="6890" width="9.28515625" style="6" bestFit="1" customWidth="1"/>
    <col min="6891" max="6891" width="12.140625" style="6" bestFit="1" customWidth="1"/>
    <col min="6892" max="6892" width="9.28515625" style="6" bestFit="1" customWidth="1"/>
    <col min="6893" max="6893" width="12.140625" style="6" bestFit="1" customWidth="1"/>
    <col min="6894" max="6894" width="13.85546875" style="6" bestFit="1" customWidth="1"/>
    <col min="6895" max="6895" width="9.85546875" style="6" bestFit="1" customWidth="1"/>
    <col min="6896" max="6896" width="13.85546875" style="6" bestFit="1" customWidth="1"/>
    <col min="6897" max="6898" width="9.28515625" style="6" bestFit="1" customWidth="1"/>
    <col min="6899" max="7088" width="9.140625" style="6"/>
    <col min="7089" max="7089" width="5" style="6" customWidth="1"/>
    <col min="7090" max="7091" width="9.140625" style="6"/>
    <col min="7092" max="7092" width="9.5703125" style="6" customWidth="1"/>
    <col min="7093" max="7093" width="13.42578125" style="6" customWidth="1"/>
    <col min="7094" max="7094" width="10.140625" style="6" customWidth="1"/>
    <col min="7095" max="7095" width="11.140625" style="6" customWidth="1"/>
    <col min="7096" max="7096" width="10.28515625" style="6" customWidth="1"/>
    <col min="7097" max="7097" width="7" style="6" customWidth="1"/>
    <col min="7098" max="7098" width="12.85546875" style="6" customWidth="1"/>
    <col min="7099" max="7099" width="8.5703125" style="6" customWidth="1"/>
    <col min="7100" max="7100" width="14" style="6" customWidth="1"/>
    <col min="7101" max="7101" width="11" style="6" customWidth="1"/>
    <col min="7102" max="7102" width="11.140625" style="6" customWidth="1"/>
    <col min="7103" max="7103" width="12.5703125" style="6" customWidth="1"/>
    <col min="7104" max="7104" width="7.5703125" style="6" customWidth="1"/>
    <col min="7105" max="7105" width="8.5703125" style="6" customWidth="1"/>
    <col min="7106" max="7141" width="0" style="6" hidden="1" customWidth="1"/>
    <col min="7142" max="7142" width="12.42578125" style="6" customWidth="1"/>
    <col min="7143" max="7143" width="19" style="6" customWidth="1"/>
    <col min="7144" max="7145" width="13.85546875" style="6" bestFit="1" customWidth="1"/>
    <col min="7146" max="7146" width="9.28515625" style="6" bestFit="1" customWidth="1"/>
    <col min="7147" max="7147" width="12.140625" style="6" bestFit="1" customWidth="1"/>
    <col min="7148" max="7148" width="9.28515625" style="6" bestFit="1" customWidth="1"/>
    <col min="7149" max="7149" width="12.140625" style="6" bestFit="1" customWidth="1"/>
    <col min="7150" max="7150" width="13.85546875" style="6" bestFit="1" customWidth="1"/>
    <col min="7151" max="7151" width="9.85546875" style="6" bestFit="1" customWidth="1"/>
    <col min="7152" max="7152" width="13.85546875" style="6" bestFit="1" customWidth="1"/>
    <col min="7153" max="7154" width="9.28515625" style="6" bestFit="1" customWidth="1"/>
    <col min="7155" max="7344" width="9.140625" style="6"/>
    <col min="7345" max="7345" width="5" style="6" customWidth="1"/>
    <col min="7346" max="7347" width="9.140625" style="6"/>
    <col min="7348" max="7348" width="9.5703125" style="6" customWidth="1"/>
    <col min="7349" max="7349" width="13.42578125" style="6" customWidth="1"/>
    <col min="7350" max="7350" width="10.140625" style="6" customWidth="1"/>
    <col min="7351" max="7351" width="11.140625" style="6" customWidth="1"/>
    <col min="7352" max="7352" width="10.28515625" style="6" customWidth="1"/>
    <col min="7353" max="7353" width="7" style="6" customWidth="1"/>
    <col min="7354" max="7354" width="12.85546875" style="6" customWidth="1"/>
    <col min="7355" max="7355" width="8.5703125" style="6" customWidth="1"/>
    <col min="7356" max="7356" width="14" style="6" customWidth="1"/>
    <col min="7357" max="7357" width="11" style="6" customWidth="1"/>
    <col min="7358" max="7358" width="11.140625" style="6" customWidth="1"/>
    <col min="7359" max="7359" width="12.5703125" style="6" customWidth="1"/>
    <col min="7360" max="7360" width="7.5703125" style="6" customWidth="1"/>
    <col min="7361" max="7361" width="8.5703125" style="6" customWidth="1"/>
    <col min="7362" max="7397" width="0" style="6" hidden="1" customWidth="1"/>
    <col min="7398" max="7398" width="12.42578125" style="6" customWidth="1"/>
    <col min="7399" max="7399" width="19" style="6" customWidth="1"/>
    <col min="7400" max="7401" width="13.85546875" style="6" bestFit="1" customWidth="1"/>
    <col min="7402" max="7402" width="9.28515625" style="6" bestFit="1" customWidth="1"/>
    <col min="7403" max="7403" width="12.140625" style="6" bestFit="1" customWidth="1"/>
    <col min="7404" max="7404" width="9.28515625" style="6" bestFit="1" customWidth="1"/>
    <col min="7405" max="7405" width="12.140625" style="6" bestFit="1" customWidth="1"/>
    <col min="7406" max="7406" width="13.85546875" style="6" bestFit="1" customWidth="1"/>
    <col min="7407" max="7407" width="9.85546875" style="6" bestFit="1" customWidth="1"/>
    <col min="7408" max="7408" width="13.85546875" style="6" bestFit="1" customWidth="1"/>
    <col min="7409" max="7410" width="9.28515625" style="6" bestFit="1" customWidth="1"/>
    <col min="7411" max="7600" width="9.140625" style="6"/>
    <col min="7601" max="7601" width="5" style="6" customWidth="1"/>
    <col min="7602" max="7603" width="9.140625" style="6"/>
    <col min="7604" max="7604" width="9.5703125" style="6" customWidth="1"/>
    <col min="7605" max="7605" width="13.42578125" style="6" customWidth="1"/>
    <col min="7606" max="7606" width="10.140625" style="6" customWidth="1"/>
    <col min="7607" max="7607" width="11.140625" style="6" customWidth="1"/>
    <col min="7608" max="7608" width="10.28515625" style="6" customWidth="1"/>
    <col min="7609" max="7609" width="7" style="6" customWidth="1"/>
    <col min="7610" max="7610" width="12.85546875" style="6" customWidth="1"/>
    <col min="7611" max="7611" width="8.5703125" style="6" customWidth="1"/>
    <col min="7612" max="7612" width="14" style="6" customWidth="1"/>
    <col min="7613" max="7613" width="11" style="6" customWidth="1"/>
    <col min="7614" max="7614" width="11.140625" style="6" customWidth="1"/>
    <col min="7615" max="7615" width="12.5703125" style="6" customWidth="1"/>
    <col min="7616" max="7616" width="7.5703125" style="6" customWidth="1"/>
    <col min="7617" max="7617" width="8.5703125" style="6" customWidth="1"/>
    <col min="7618" max="7653" width="0" style="6" hidden="1" customWidth="1"/>
    <col min="7654" max="7654" width="12.42578125" style="6" customWidth="1"/>
    <col min="7655" max="7655" width="19" style="6" customWidth="1"/>
    <col min="7656" max="7657" width="13.85546875" style="6" bestFit="1" customWidth="1"/>
    <col min="7658" max="7658" width="9.28515625" style="6" bestFit="1" customWidth="1"/>
    <col min="7659" max="7659" width="12.140625" style="6" bestFit="1" customWidth="1"/>
    <col min="7660" max="7660" width="9.28515625" style="6" bestFit="1" customWidth="1"/>
    <col min="7661" max="7661" width="12.140625" style="6" bestFit="1" customWidth="1"/>
    <col min="7662" max="7662" width="13.85546875" style="6" bestFit="1" customWidth="1"/>
    <col min="7663" max="7663" width="9.85546875" style="6" bestFit="1" customWidth="1"/>
    <col min="7664" max="7664" width="13.85546875" style="6" bestFit="1" customWidth="1"/>
    <col min="7665" max="7666" width="9.28515625" style="6" bestFit="1" customWidth="1"/>
    <col min="7667" max="7856" width="9.140625" style="6"/>
    <col min="7857" max="7857" width="5" style="6" customWidth="1"/>
    <col min="7858" max="7859" width="9.140625" style="6"/>
    <col min="7860" max="7860" width="9.5703125" style="6" customWidth="1"/>
    <col min="7861" max="7861" width="13.42578125" style="6" customWidth="1"/>
    <col min="7862" max="7862" width="10.140625" style="6" customWidth="1"/>
    <col min="7863" max="7863" width="11.140625" style="6" customWidth="1"/>
    <col min="7864" max="7864" width="10.28515625" style="6" customWidth="1"/>
    <col min="7865" max="7865" width="7" style="6" customWidth="1"/>
    <col min="7866" max="7866" width="12.85546875" style="6" customWidth="1"/>
    <col min="7867" max="7867" width="8.5703125" style="6" customWidth="1"/>
    <col min="7868" max="7868" width="14" style="6" customWidth="1"/>
    <col min="7869" max="7869" width="11" style="6" customWidth="1"/>
    <col min="7870" max="7870" width="11.140625" style="6" customWidth="1"/>
    <col min="7871" max="7871" width="12.5703125" style="6" customWidth="1"/>
    <col min="7872" max="7872" width="7.5703125" style="6" customWidth="1"/>
    <col min="7873" max="7873" width="8.5703125" style="6" customWidth="1"/>
    <col min="7874" max="7909" width="0" style="6" hidden="1" customWidth="1"/>
    <col min="7910" max="7910" width="12.42578125" style="6" customWidth="1"/>
    <col min="7911" max="7911" width="19" style="6" customWidth="1"/>
    <col min="7912" max="7913" width="13.85546875" style="6" bestFit="1" customWidth="1"/>
    <col min="7914" max="7914" width="9.28515625" style="6" bestFit="1" customWidth="1"/>
    <col min="7915" max="7915" width="12.140625" style="6" bestFit="1" customWidth="1"/>
    <col min="7916" max="7916" width="9.28515625" style="6" bestFit="1" customWidth="1"/>
    <col min="7917" max="7917" width="12.140625" style="6" bestFit="1" customWidth="1"/>
    <col min="7918" max="7918" width="13.85546875" style="6" bestFit="1" customWidth="1"/>
    <col min="7919" max="7919" width="9.85546875" style="6" bestFit="1" customWidth="1"/>
    <col min="7920" max="7920" width="13.85546875" style="6" bestFit="1" customWidth="1"/>
    <col min="7921" max="7922" width="9.28515625" style="6" bestFit="1" customWidth="1"/>
    <col min="7923" max="8112" width="9.140625" style="6"/>
    <col min="8113" max="8113" width="5" style="6" customWidth="1"/>
    <col min="8114" max="8115" width="9.140625" style="6"/>
    <col min="8116" max="8116" width="9.5703125" style="6" customWidth="1"/>
    <col min="8117" max="8117" width="13.42578125" style="6" customWidth="1"/>
    <col min="8118" max="8118" width="10.140625" style="6" customWidth="1"/>
    <col min="8119" max="8119" width="11.140625" style="6" customWidth="1"/>
    <col min="8120" max="8120" width="10.28515625" style="6" customWidth="1"/>
    <col min="8121" max="8121" width="7" style="6" customWidth="1"/>
    <col min="8122" max="8122" width="12.85546875" style="6" customWidth="1"/>
    <col min="8123" max="8123" width="8.5703125" style="6" customWidth="1"/>
    <col min="8124" max="8124" width="14" style="6" customWidth="1"/>
    <col min="8125" max="8125" width="11" style="6" customWidth="1"/>
    <col min="8126" max="8126" width="11.140625" style="6" customWidth="1"/>
    <col min="8127" max="8127" width="12.5703125" style="6" customWidth="1"/>
    <col min="8128" max="8128" width="7.5703125" style="6" customWidth="1"/>
    <col min="8129" max="8129" width="8.5703125" style="6" customWidth="1"/>
    <col min="8130" max="8165" width="0" style="6" hidden="1" customWidth="1"/>
    <col min="8166" max="8166" width="12.42578125" style="6" customWidth="1"/>
    <col min="8167" max="8167" width="19" style="6" customWidth="1"/>
    <col min="8168" max="8169" width="13.85546875" style="6" bestFit="1" customWidth="1"/>
    <col min="8170" max="8170" width="9.28515625" style="6" bestFit="1" customWidth="1"/>
    <col min="8171" max="8171" width="12.140625" style="6" bestFit="1" customWidth="1"/>
    <col min="8172" max="8172" width="9.28515625" style="6" bestFit="1" customWidth="1"/>
    <col min="8173" max="8173" width="12.140625" style="6" bestFit="1" customWidth="1"/>
    <col min="8174" max="8174" width="13.85546875" style="6" bestFit="1" customWidth="1"/>
    <col min="8175" max="8175" width="9.85546875" style="6" bestFit="1" customWidth="1"/>
    <col min="8176" max="8176" width="13.85546875" style="6" bestFit="1" customWidth="1"/>
    <col min="8177" max="8178" width="9.28515625" style="6" bestFit="1" customWidth="1"/>
    <col min="8179" max="8368" width="9.140625" style="6"/>
    <col min="8369" max="8369" width="5" style="6" customWidth="1"/>
    <col min="8370" max="8371" width="9.140625" style="6"/>
    <col min="8372" max="8372" width="9.5703125" style="6" customWidth="1"/>
    <col min="8373" max="8373" width="13.42578125" style="6" customWidth="1"/>
    <col min="8374" max="8374" width="10.140625" style="6" customWidth="1"/>
    <col min="8375" max="8375" width="11.140625" style="6" customWidth="1"/>
    <col min="8376" max="8376" width="10.28515625" style="6" customWidth="1"/>
    <col min="8377" max="8377" width="7" style="6" customWidth="1"/>
    <col min="8378" max="8378" width="12.85546875" style="6" customWidth="1"/>
    <col min="8379" max="8379" width="8.5703125" style="6" customWidth="1"/>
    <col min="8380" max="8380" width="14" style="6" customWidth="1"/>
    <col min="8381" max="8381" width="11" style="6" customWidth="1"/>
    <col min="8382" max="8382" width="11.140625" style="6" customWidth="1"/>
    <col min="8383" max="8383" width="12.5703125" style="6" customWidth="1"/>
    <col min="8384" max="8384" width="7.5703125" style="6" customWidth="1"/>
    <col min="8385" max="8385" width="8.5703125" style="6" customWidth="1"/>
    <col min="8386" max="8421" width="0" style="6" hidden="1" customWidth="1"/>
    <col min="8422" max="8422" width="12.42578125" style="6" customWidth="1"/>
    <col min="8423" max="8423" width="19" style="6" customWidth="1"/>
    <col min="8424" max="8425" width="13.85546875" style="6" bestFit="1" customWidth="1"/>
    <col min="8426" max="8426" width="9.28515625" style="6" bestFit="1" customWidth="1"/>
    <col min="8427" max="8427" width="12.140625" style="6" bestFit="1" customWidth="1"/>
    <col min="8428" max="8428" width="9.28515625" style="6" bestFit="1" customWidth="1"/>
    <col min="8429" max="8429" width="12.140625" style="6" bestFit="1" customWidth="1"/>
    <col min="8430" max="8430" width="13.85546875" style="6" bestFit="1" customWidth="1"/>
    <col min="8431" max="8431" width="9.85546875" style="6" bestFit="1" customWidth="1"/>
    <col min="8432" max="8432" width="13.85546875" style="6" bestFit="1" customWidth="1"/>
    <col min="8433" max="8434" width="9.28515625" style="6" bestFit="1" customWidth="1"/>
    <col min="8435" max="8624" width="9.140625" style="6"/>
    <col min="8625" max="8625" width="5" style="6" customWidth="1"/>
    <col min="8626" max="8627" width="9.140625" style="6"/>
    <col min="8628" max="8628" width="9.5703125" style="6" customWidth="1"/>
    <col min="8629" max="8629" width="13.42578125" style="6" customWidth="1"/>
    <col min="8630" max="8630" width="10.140625" style="6" customWidth="1"/>
    <col min="8631" max="8631" width="11.140625" style="6" customWidth="1"/>
    <col min="8632" max="8632" width="10.28515625" style="6" customWidth="1"/>
    <col min="8633" max="8633" width="7" style="6" customWidth="1"/>
    <col min="8634" max="8634" width="12.85546875" style="6" customWidth="1"/>
    <col min="8635" max="8635" width="8.5703125" style="6" customWidth="1"/>
    <col min="8636" max="8636" width="14" style="6" customWidth="1"/>
    <col min="8637" max="8637" width="11" style="6" customWidth="1"/>
    <col min="8638" max="8638" width="11.140625" style="6" customWidth="1"/>
    <col min="8639" max="8639" width="12.5703125" style="6" customWidth="1"/>
    <col min="8640" max="8640" width="7.5703125" style="6" customWidth="1"/>
    <col min="8641" max="8641" width="8.5703125" style="6" customWidth="1"/>
    <col min="8642" max="8677" width="0" style="6" hidden="1" customWidth="1"/>
    <col min="8678" max="8678" width="12.42578125" style="6" customWidth="1"/>
    <col min="8679" max="8679" width="19" style="6" customWidth="1"/>
    <col min="8680" max="8681" width="13.85546875" style="6" bestFit="1" customWidth="1"/>
    <col min="8682" max="8682" width="9.28515625" style="6" bestFit="1" customWidth="1"/>
    <col min="8683" max="8683" width="12.140625" style="6" bestFit="1" customWidth="1"/>
    <col min="8684" max="8684" width="9.28515625" style="6" bestFit="1" customWidth="1"/>
    <col min="8685" max="8685" width="12.140625" style="6" bestFit="1" customWidth="1"/>
    <col min="8686" max="8686" width="13.85546875" style="6" bestFit="1" customWidth="1"/>
    <col min="8687" max="8687" width="9.85546875" style="6" bestFit="1" customWidth="1"/>
    <col min="8688" max="8688" width="13.85546875" style="6" bestFit="1" customWidth="1"/>
    <col min="8689" max="8690" width="9.28515625" style="6" bestFit="1" customWidth="1"/>
    <col min="8691" max="8880" width="9.140625" style="6"/>
    <col min="8881" max="8881" width="5" style="6" customWidth="1"/>
    <col min="8882" max="8883" width="9.140625" style="6"/>
    <col min="8884" max="8884" width="9.5703125" style="6" customWidth="1"/>
    <col min="8885" max="8885" width="13.42578125" style="6" customWidth="1"/>
    <col min="8886" max="8886" width="10.140625" style="6" customWidth="1"/>
    <col min="8887" max="8887" width="11.140625" style="6" customWidth="1"/>
    <col min="8888" max="8888" width="10.28515625" style="6" customWidth="1"/>
    <col min="8889" max="8889" width="7" style="6" customWidth="1"/>
    <col min="8890" max="8890" width="12.85546875" style="6" customWidth="1"/>
    <col min="8891" max="8891" width="8.5703125" style="6" customWidth="1"/>
    <col min="8892" max="8892" width="14" style="6" customWidth="1"/>
    <col min="8893" max="8893" width="11" style="6" customWidth="1"/>
    <col min="8894" max="8894" width="11.140625" style="6" customWidth="1"/>
    <col min="8895" max="8895" width="12.5703125" style="6" customWidth="1"/>
    <col min="8896" max="8896" width="7.5703125" style="6" customWidth="1"/>
    <col min="8897" max="8897" width="8.5703125" style="6" customWidth="1"/>
    <col min="8898" max="8933" width="0" style="6" hidden="1" customWidth="1"/>
    <col min="8934" max="8934" width="12.42578125" style="6" customWidth="1"/>
    <col min="8935" max="8935" width="19" style="6" customWidth="1"/>
    <col min="8936" max="8937" width="13.85546875" style="6" bestFit="1" customWidth="1"/>
    <col min="8938" max="8938" width="9.28515625" style="6" bestFit="1" customWidth="1"/>
    <col min="8939" max="8939" width="12.140625" style="6" bestFit="1" customWidth="1"/>
    <col min="8940" max="8940" width="9.28515625" style="6" bestFit="1" customWidth="1"/>
    <col min="8941" max="8941" width="12.140625" style="6" bestFit="1" customWidth="1"/>
    <col min="8942" max="8942" width="13.85546875" style="6" bestFit="1" customWidth="1"/>
    <col min="8943" max="8943" width="9.85546875" style="6" bestFit="1" customWidth="1"/>
    <col min="8944" max="8944" width="13.85546875" style="6" bestFit="1" customWidth="1"/>
    <col min="8945" max="8946" width="9.28515625" style="6" bestFit="1" customWidth="1"/>
    <col min="8947" max="9136" width="9.140625" style="6"/>
    <col min="9137" max="9137" width="5" style="6" customWidth="1"/>
    <col min="9138" max="9139" width="9.140625" style="6"/>
    <col min="9140" max="9140" width="9.5703125" style="6" customWidth="1"/>
    <col min="9141" max="9141" width="13.42578125" style="6" customWidth="1"/>
    <col min="9142" max="9142" width="10.140625" style="6" customWidth="1"/>
    <col min="9143" max="9143" width="11.140625" style="6" customWidth="1"/>
    <col min="9144" max="9144" width="10.28515625" style="6" customWidth="1"/>
    <col min="9145" max="9145" width="7" style="6" customWidth="1"/>
    <col min="9146" max="9146" width="12.85546875" style="6" customWidth="1"/>
    <col min="9147" max="9147" width="8.5703125" style="6" customWidth="1"/>
    <col min="9148" max="9148" width="14" style="6" customWidth="1"/>
    <col min="9149" max="9149" width="11" style="6" customWidth="1"/>
    <col min="9150" max="9150" width="11.140625" style="6" customWidth="1"/>
    <col min="9151" max="9151" width="12.5703125" style="6" customWidth="1"/>
    <col min="9152" max="9152" width="7.5703125" style="6" customWidth="1"/>
    <col min="9153" max="9153" width="8.5703125" style="6" customWidth="1"/>
    <col min="9154" max="9189" width="0" style="6" hidden="1" customWidth="1"/>
    <col min="9190" max="9190" width="12.42578125" style="6" customWidth="1"/>
    <col min="9191" max="9191" width="19" style="6" customWidth="1"/>
    <col min="9192" max="9193" width="13.85546875" style="6" bestFit="1" customWidth="1"/>
    <col min="9194" max="9194" width="9.28515625" style="6" bestFit="1" customWidth="1"/>
    <col min="9195" max="9195" width="12.140625" style="6" bestFit="1" customWidth="1"/>
    <col min="9196" max="9196" width="9.28515625" style="6" bestFit="1" customWidth="1"/>
    <col min="9197" max="9197" width="12.140625" style="6" bestFit="1" customWidth="1"/>
    <col min="9198" max="9198" width="13.85546875" style="6" bestFit="1" customWidth="1"/>
    <col min="9199" max="9199" width="9.85546875" style="6" bestFit="1" customWidth="1"/>
    <col min="9200" max="9200" width="13.85546875" style="6" bestFit="1" customWidth="1"/>
    <col min="9201" max="9202" width="9.28515625" style="6" bestFit="1" customWidth="1"/>
    <col min="9203" max="9392" width="9.140625" style="6"/>
    <col min="9393" max="9393" width="5" style="6" customWidth="1"/>
    <col min="9394" max="9395" width="9.140625" style="6"/>
    <col min="9396" max="9396" width="9.5703125" style="6" customWidth="1"/>
    <col min="9397" max="9397" width="13.42578125" style="6" customWidth="1"/>
    <col min="9398" max="9398" width="10.140625" style="6" customWidth="1"/>
    <col min="9399" max="9399" width="11.140625" style="6" customWidth="1"/>
    <col min="9400" max="9400" width="10.28515625" style="6" customWidth="1"/>
    <col min="9401" max="9401" width="7" style="6" customWidth="1"/>
    <col min="9402" max="9402" width="12.85546875" style="6" customWidth="1"/>
    <col min="9403" max="9403" width="8.5703125" style="6" customWidth="1"/>
    <col min="9404" max="9404" width="14" style="6" customWidth="1"/>
    <col min="9405" max="9405" width="11" style="6" customWidth="1"/>
    <col min="9406" max="9406" width="11.140625" style="6" customWidth="1"/>
    <col min="9407" max="9407" width="12.5703125" style="6" customWidth="1"/>
    <col min="9408" max="9408" width="7.5703125" style="6" customWidth="1"/>
    <col min="9409" max="9409" width="8.5703125" style="6" customWidth="1"/>
    <col min="9410" max="9445" width="0" style="6" hidden="1" customWidth="1"/>
    <col min="9446" max="9446" width="12.42578125" style="6" customWidth="1"/>
    <col min="9447" max="9447" width="19" style="6" customWidth="1"/>
    <col min="9448" max="9449" width="13.85546875" style="6" bestFit="1" customWidth="1"/>
    <col min="9450" max="9450" width="9.28515625" style="6" bestFit="1" customWidth="1"/>
    <col min="9451" max="9451" width="12.140625" style="6" bestFit="1" customWidth="1"/>
    <col min="9452" max="9452" width="9.28515625" style="6" bestFit="1" customWidth="1"/>
    <col min="9453" max="9453" width="12.140625" style="6" bestFit="1" customWidth="1"/>
    <col min="9454" max="9454" width="13.85546875" style="6" bestFit="1" customWidth="1"/>
    <col min="9455" max="9455" width="9.85546875" style="6" bestFit="1" customWidth="1"/>
    <col min="9456" max="9456" width="13.85546875" style="6" bestFit="1" customWidth="1"/>
    <col min="9457" max="9458" width="9.28515625" style="6" bestFit="1" customWidth="1"/>
    <col min="9459" max="9648" width="9.140625" style="6"/>
    <col min="9649" max="9649" width="5" style="6" customWidth="1"/>
    <col min="9650" max="9651" width="9.140625" style="6"/>
    <col min="9652" max="9652" width="9.5703125" style="6" customWidth="1"/>
    <col min="9653" max="9653" width="13.42578125" style="6" customWidth="1"/>
    <col min="9654" max="9654" width="10.140625" style="6" customWidth="1"/>
    <col min="9655" max="9655" width="11.140625" style="6" customWidth="1"/>
    <col min="9656" max="9656" width="10.28515625" style="6" customWidth="1"/>
    <col min="9657" max="9657" width="7" style="6" customWidth="1"/>
    <col min="9658" max="9658" width="12.85546875" style="6" customWidth="1"/>
    <col min="9659" max="9659" width="8.5703125" style="6" customWidth="1"/>
    <col min="9660" max="9660" width="14" style="6" customWidth="1"/>
    <col min="9661" max="9661" width="11" style="6" customWidth="1"/>
    <col min="9662" max="9662" width="11.140625" style="6" customWidth="1"/>
    <col min="9663" max="9663" width="12.5703125" style="6" customWidth="1"/>
    <col min="9664" max="9664" width="7.5703125" style="6" customWidth="1"/>
    <col min="9665" max="9665" width="8.5703125" style="6" customWidth="1"/>
    <col min="9666" max="9701" width="0" style="6" hidden="1" customWidth="1"/>
    <col min="9702" max="9702" width="12.42578125" style="6" customWidth="1"/>
    <col min="9703" max="9703" width="19" style="6" customWidth="1"/>
    <col min="9704" max="9705" width="13.85546875" style="6" bestFit="1" customWidth="1"/>
    <col min="9706" max="9706" width="9.28515625" style="6" bestFit="1" customWidth="1"/>
    <col min="9707" max="9707" width="12.140625" style="6" bestFit="1" customWidth="1"/>
    <col min="9708" max="9708" width="9.28515625" style="6" bestFit="1" customWidth="1"/>
    <col min="9709" max="9709" width="12.140625" style="6" bestFit="1" customWidth="1"/>
    <col min="9710" max="9710" width="13.85546875" style="6" bestFit="1" customWidth="1"/>
    <col min="9711" max="9711" width="9.85546875" style="6" bestFit="1" customWidth="1"/>
    <col min="9712" max="9712" width="13.85546875" style="6" bestFit="1" customWidth="1"/>
    <col min="9713" max="9714" width="9.28515625" style="6" bestFit="1" customWidth="1"/>
    <col min="9715" max="9904" width="9.140625" style="6"/>
    <col min="9905" max="9905" width="5" style="6" customWidth="1"/>
    <col min="9906" max="9907" width="9.140625" style="6"/>
    <col min="9908" max="9908" width="9.5703125" style="6" customWidth="1"/>
    <col min="9909" max="9909" width="13.42578125" style="6" customWidth="1"/>
    <col min="9910" max="9910" width="10.140625" style="6" customWidth="1"/>
    <col min="9911" max="9911" width="11.140625" style="6" customWidth="1"/>
    <col min="9912" max="9912" width="10.28515625" style="6" customWidth="1"/>
    <col min="9913" max="9913" width="7" style="6" customWidth="1"/>
    <col min="9914" max="9914" width="12.85546875" style="6" customWidth="1"/>
    <col min="9915" max="9915" width="8.5703125" style="6" customWidth="1"/>
    <col min="9916" max="9916" width="14" style="6" customWidth="1"/>
    <col min="9917" max="9917" width="11" style="6" customWidth="1"/>
    <col min="9918" max="9918" width="11.140625" style="6" customWidth="1"/>
    <col min="9919" max="9919" width="12.5703125" style="6" customWidth="1"/>
    <col min="9920" max="9920" width="7.5703125" style="6" customWidth="1"/>
    <col min="9921" max="9921" width="8.5703125" style="6" customWidth="1"/>
    <col min="9922" max="9957" width="0" style="6" hidden="1" customWidth="1"/>
    <col min="9958" max="9958" width="12.42578125" style="6" customWidth="1"/>
    <col min="9959" max="9959" width="19" style="6" customWidth="1"/>
    <col min="9960" max="9961" width="13.85546875" style="6" bestFit="1" customWidth="1"/>
    <col min="9962" max="9962" width="9.28515625" style="6" bestFit="1" customWidth="1"/>
    <col min="9963" max="9963" width="12.140625" style="6" bestFit="1" customWidth="1"/>
    <col min="9964" max="9964" width="9.28515625" style="6" bestFit="1" customWidth="1"/>
    <col min="9965" max="9965" width="12.140625" style="6" bestFit="1" customWidth="1"/>
    <col min="9966" max="9966" width="13.85546875" style="6" bestFit="1" customWidth="1"/>
    <col min="9967" max="9967" width="9.85546875" style="6" bestFit="1" customWidth="1"/>
    <col min="9968" max="9968" width="13.85546875" style="6" bestFit="1" customWidth="1"/>
    <col min="9969" max="9970" width="9.28515625" style="6" bestFit="1" customWidth="1"/>
    <col min="9971" max="10160" width="9.140625" style="6"/>
    <col min="10161" max="10161" width="5" style="6" customWidth="1"/>
    <col min="10162" max="10163" width="9.140625" style="6"/>
    <col min="10164" max="10164" width="9.5703125" style="6" customWidth="1"/>
    <col min="10165" max="10165" width="13.42578125" style="6" customWidth="1"/>
    <col min="10166" max="10166" width="10.140625" style="6" customWidth="1"/>
    <col min="10167" max="10167" width="11.140625" style="6" customWidth="1"/>
    <col min="10168" max="10168" width="10.28515625" style="6" customWidth="1"/>
    <col min="10169" max="10169" width="7" style="6" customWidth="1"/>
    <col min="10170" max="10170" width="12.85546875" style="6" customWidth="1"/>
    <col min="10171" max="10171" width="8.5703125" style="6" customWidth="1"/>
    <col min="10172" max="10172" width="14" style="6" customWidth="1"/>
    <col min="10173" max="10173" width="11" style="6" customWidth="1"/>
    <col min="10174" max="10174" width="11.140625" style="6" customWidth="1"/>
    <col min="10175" max="10175" width="12.5703125" style="6" customWidth="1"/>
    <col min="10176" max="10176" width="7.5703125" style="6" customWidth="1"/>
    <col min="10177" max="10177" width="8.5703125" style="6" customWidth="1"/>
    <col min="10178" max="10213" width="0" style="6" hidden="1" customWidth="1"/>
    <col min="10214" max="10214" width="12.42578125" style="6" customWidth="1"/>
    <col min="10215" max="10215" width="19" style="6" customWidth="1"/>
    <col min="10216" max="10217" width="13.85546875" style="6" bestFit="1" customWidth="1"/>
    <col min="10218" max="10218" width="9.28515625" style="6" bestFit="1" customWidth="1"/>
    <col min="10219" max="10219" width="12.140625" style="6" bestFit="1" customWidth="1"/>
    <col min="10220" max="10220" width="9.28515625" style="6" bestFit="1" customWidth="1"/>
    <col min="10221" max="10221" width="12.140625" style="6" bestFit="1" customWidth="1"/>
    <col min="10222" max="10222" width="13.85546875" style="6" bestFit="1" customWidth="1"/>
    <col min="10223" max="10223" width="9.85546875" style="6" bestFit="1" customWidth="1"/>
    <col min="10224" max="10224" width="13.85546875" style="6" bestFit="1" customWidth="1"/>
    <col min="10225" max="10226" width="9.28515625" style="6" bestFit="1" customWidth="1"/>
    <col min="10227" max="10416" width="9.140625" style="6"/>
    <col min="10417" max="10417" width="5" style="6" customWidth="1"/>
    <col min="10418" max="10419" width="9.140625" style="6"/>
    <col min="10420" max="10420" width="9.5703125" style="6" customWidth="1"/>
    <col min="10421" max="10421" width="13.42578125" style="6" customWidth="1"/>
    <col min="10422" max="10422" width="10.140625" style="6" customWidth="1"/>
    <col min="10423" max="10423" width="11.140625" style="6" customWidth="1"/>
    <col min="10424" max="10424" width="10.28515625" style="6" customWidth="1"/>
    <col min="10425" max="10425" width="7" style="6" customWidth="1"/>
    <col min="10426" max="10426" width="12.85546875" style="6" customWidth="1"/>
    <col min="10427" max="10427" width="8.5703125" style="6" customWidth="1"/>
    <col min="10428" max="10428" width="14" style="6" customWidth="1"/>
    <col min="10429" max="10429" width="11" style="6" customWidth="1"/>
    <col min="10430" max="10430" width="11.140625" style="6" customWidth="1"/>
    <col min="10431" max="10431" width="12.5703125" style="6" customWidth="1"/>
    <col min="10432" max="10432" width="7.5703125" style="6" customWidth="1"/>
    <col min="10433" max="10433" width="8.5703125" style="6" customWidth="1"/>
    <col min="10434" max="10469" width="0" style="6" hidden="1" customWidth="1"/>
    <col min="10470" max="10470" width="12.42578125" style="6" customWidth="1"/>
    <col min="10471" max="10471" width="19" style="6" customWidth="1"/>
    <col min="10472" max="10473" width="13.85546875" style="6" bestFit="1" customWidth="1"/>
    <col min="10474" max="10474" width="9.28515625" style="6" bestFit="1" customWidth="1"/>
    <col min="10475" max="10475" width="12.140625" style="6" bestFit="1" customWidth="1"/>
    <col min="10476" max="10476" width="9.28515625" style="6" bestFit="1" customWidth="1"/>
    <col min="10477" max="10477" width="12.140625" style="6" bestFit="1" customWidth="1"/>
    <col min="10478" max="10478" width="13.85546875" style="6" bestFit="1" customWidth="1"/>
    <col min="10479" max="10479" width="9.85546875" style="6" bestFit="1" customWidth="1"/>
    <col min="10480" max="10480" width="13.85546875" style="6" bestFit="1" customWidth="1"/>
    <col min="10481" max="10482" width="9.28515625" style="6" bestFit="1" customWidth="1"/>
    <col min="10483" max="10672" width="9.140625" style="6"/>
    <col min="10673" max="10673" width="5" style="6" customWidth="1"/>
    <col min="10674" max="10675" width="9.140625" style="6"/>
    <col min="10676" max="10676" width="9.5703125" style="6" customWidth="1"/>
    <col min="10677" max="10677" width="13.42578125" style="6" customWidth="1"/>
    <col min="10678" max="10678" width="10.140625" style="6" customWidth="1"/>
    <col min="10679" max="10679" width="11.140625" style="6" customWidth="1"/>
    <col min="10680" max="10680" width="10.28515625" style="6" customWidth="1"/>
    <col min="10681" max="10681" width="7" style="6" customWidth="1"/>
    <col min="10682" max="10682" width="12.85546875" style="6" customWidth="1"/>
    <col min="10683" max="10683" width="8.5703125" style="6" customWidth="1"/>
    <col min="10684" max="10684" width="14" style="6" customWidth="1"/>
    <col min="10685" max="10685" width="11" style="6" customWidth="1"/>
    <col min="10686" max="10686" width="11.140625" style="6" customWidth="1"/>
    <col min="10687" max="10687" width="12.5703125" style="6" customWidth="1"/>
    <col min="10688" max="10688" width="7.5703125" style="6" customWidth="1"/>
    <col min="10689" max="10689" width="8.5703125" style="6" customWidth="1"/>
    <col min="10690" max="10725" width="0" style="6" hidden="1" customWidth="1"/>
    <col min="10726" max="10726" width="12.42578125" style="6" customWidth="1"/>
    <col min="10727" max="10727" width="19" style="6" customWidth="1"/>
    <col min="10728" max="10729" width="13.85546875" style="6" bestFit="1" customWidth="1"/>
    <col min="10730" max="10730" width="9.28515625" style="6" bestFit="1" customWidth="1"/>
    <col min="10731" max="10731" width="12.140625" style="6" bestFit="1" customWidth="1"/>
    <col min="10732" max="10732" width="9.28515625" style="6" bestFit="1" customWidth="1"/>
    <col min="10733" max="10733" width="12.140625" style="6" bestFit="1" customWidth="1"/>
    <col min="10734" max="10734" width="13.85546875" style="6" bestFit="1" customWidth="1"/>
    <col min="10735" max="10735" width="9.85546875" style="6" bestFit="1" customWidth="1"/>
    <col min="10736" max="10736" width="13.85546875" style="6" bestFit="1" customWidth="1"/>
    <col min="10737" max="10738" width="9.28515625" style="6" bestFit="1" customWidth="1"/>
    <col min="10739" max="10928" width="9.140625" style="6"/>
    <col min="10929" max="10929" width="5" style="6" customWidth="1"/>
    <col min="10930" max="10931" width="9.140625" style="6"/>
    <col min="10932" max="10932" width="9.5703125" style="6" customWidth="1"/>
    <col min="10933" max="10933" width="13.42578125" style="6" customWidth="1"/>
    <col min="10934" max="10934" width="10.140625" style="6" customWidth="1"/>
    <col min="10935" max="10935" width="11.140625" style="6" customWidth="1"/>
    <col min="10936" max="10936" width="10.28515625" style="6" customWidth="1"/>
    <col min="10937" max="10937" width="7" style="6" customWidth="1"/>
    <col min="10938" max="10938" width="12.85546875" style="6" customWidth="1"/>
    <col min="10939" max="10939" width="8.5703125" style="6" customWidth="1"/>
    <col min="10940" max="10940" width="14" style="6" customWidth="1"/>
    <col min="10941" max="10941" width="11" style="6" customWidth="1"/>
    <col min="10942" max="10942" width="11.140625" style="6" customWidth="1"/>
    <col min="10943" max="10943" width="12.5703125" style="6" customWidth="1"/>
    <col min="10944" max="10944" width="7.5703125" style="6" customWidth="1"/>
    <col min="10945" max="10945" width="8.5703125" style="6" customWidth="1"/>
    <col min="10946" max="10981" width="0" style="6" hidden="1" customWidth="1"/>
    <col min="10982" max="10982" width="12.42578125" style="6" customWidth="1"/>
    <col min="10983" max="10983" width="19" style="6" customWidth="1"/>
    <col min="10984" max="10985" width="13.85546875" style="6" bestFit="1" customWidth="1"/>
    <col min="10986" max="10986" width="9.28515625" style="6" bestFit="1" customWidth="1"/>
    <col min="10987" max="10987" width="12.140625" style="6" bestFit="1" customWidth="1"/>
    <col min="10988" max="10988" width="9.28515625" style="6" bestFit="1" customWidth="1"/>
    <col min="10989" max="10989" width="12.140625" style="6" bestFit="1" customWidth="1"/>
    <col min="10990" max="10990" width="13.85546875" style="6" bestFit="1" customWidth="1"/>
    <col min="10991" max="10991" width="9.85546875" style="6" bestFit="1" customWidth="1"/>
    <col min="10992" max="10992" width="13.85546875" style="6" bestFit="1" customWidth="1"/>
    <col min="10993" max="10994" width="9.28515625" style="6" bestFit="1" customWidth="1"/>
    <col min="10995" max="11184" width="9.140625" style="6"/>
    <col min="11185" max="11185" width="5" style="6" customWidth="1"/>
    <col min="11186" max="11187" width="9.140625" style="6"/>
    <col min="11188" max="11188" width="9.5703125" style="6" customWidth="1"/>
    <col min="11189" max="11189" width="13.42578125" style="6" customWidth="1"/>
    <col min="11190" max="11190" width="10.140625" style="6" customWidth="1"/>
    <col min="11191" max="11191" width="11.140625" style="6" customWidth="1"/>
    <col min="11192" max="11192" width="10.28515625" style="6" customWidth="1"/>
    <col min="11193" max="11193" width="7" style="6" customWidth="1"/>
    <col min="11194" max="11194" width="12.85546875" style="6" customWidth="1"/>
    <col min="11195" max="11195" width="8.5703125" style="6" customWidth="1"/>
    <col min="11196" max="11196" width="14" style="6" customWidth="1"/>
    <col min="11197" max="11197" width="11" style="6" customWidth="1"/>
    <col min="11198" max="11198" width="11.140625" style="6" customWidth="1"/>
    <col min="11199" max="11199" width="12.5703125" style="6" customWidth="1"/>
    <col min="11200" max="11200" width="7.5703125" style="6" customWidth="1"/>
    <col min="11201" max="11201" width="8.5703125" style="6" customWidth="1"/>
    <col min="11202" max="11237" width="0" style="6" hidden="1" customWidth="1"/>
    <col min="11238" max="11238" width="12.42578125" style="6" customWidth="1"/>
    <col min="11239" max="11239" width="19" style="6" customWidth="1"/>
    <col min="11240" max="11241" width="13.85546875" style="6" bestFit="1" customWidth="1"/>
    <col min="11242" max="11242" width="9.28515625" style="6" bestFit="1" customWidth="1"/>
    <col min="11243" max="11243" width="12.140625" style="6" bestFit="1" customWidth="1"/>
    <col min="11244" max="11244" width="9.28515625" style="6" bestFit="1" customWidth="1"/>
    <col min="11245" max="11245" width="12.140625" style="6" bestFit="1" customWidth="1"/>
    <col min="11246" max="11246" width="13.85546875" style="6" bestFit="1" customWidth="1"/>
    <col min="11247" max="11247" width="9.85546875" style="6" bestFit="1" customWidth="1"/>
    <col min="11248" max="11248" width="13.85546875" style="6" bestFit="1" customWidth="1"/>
    <col min="11249" max="11250" width="9.28515625" style="6" bestFit="1" customWidth="1"/>
    <col min="11251" max="11440" width="9.140625" style="6"/>
    <col min="11441" max="11441" width="5" style="6" customWidth="1"/>
    <col min="11442" max="11443" width="9.140625" style="6"/>
    <col min="11444" max="11444" width="9.5703125" style="6" customWidth="1"/>
    <col min="11445" max="11445" width="13.42578125" style="6" customWidth="1"/>
    <col min="11446" max="11446" width="10.140625" style="6" customWidth="1"/>
    <col min="11447" max="11447" width="11.140625" style="6" customWidth="1"/>
    <col min="11448" max="11448" width="10.28515625" style="6" customWidth="1"/>
    <col min="11449" max="11449" width="7" style="6" customWidth="1"/>
    <col min="11450" max="11450" width="12.85546875" style="6" customWidth="1"/>
    <col min="11451" max="11451" width="8.5703125" style="6" customWidth="1"/>
    <col min="11452" max="11452" width="14" style="6" customWidth="1"/>
    <col min="11453" max="11453" width="11" style="6" customWidth="1"/>
    <col min="11454" max="11454" width="11.140625" style="6" customWidth="1"/>
    <col min="11455" max="11455" width="12.5703125" style="6" customWidth="1"/>
    <col min="11456" max="11456" width="7.5703125" style="6" customWidth="1"/>
    <col min="11457" max="11457" width="8.5703125" style="6" customWidth="1"/>
    <col min="11458" max="11493" width="0" style="6" hidden="1" customWidth="1"/>
    <col min="11494" max="11494" width="12.42578125" style="6" customWidth="1"/>
    <col min="11495" max="11495" width="19" style="6" customWidth="1"/>
    <col min="11496" max="11497" width="13.85546875" style="6" bestFit="1" customWidth="1"/>
    <col min="11498" max="11498" width="9.28515625" style="6" bestFit="1" customWidth="1"/>
    <col min="11499" max="11499" width="12.140625" style="6" bestFit="1" customWidth="1"/>
    <col min="11500" max="11500" width="9.28515625" style="6" bestFit="1" customWidth="1"/>
    <col min="11501" max="11501" width="12.140625" style="6" bestFit="1" customWidth="1"/>
    <col min="11502" max="11502" width="13.85546875" style="6" bestFit="1" customWidth="1"/>
    <col min="11503" max="11503" width="9.85546875" style="6" bestFit="1" customWidth="1"/>
    <col min="11504" max="11504" width="13.85546875" style="6" bestFit="1" customWidth="1"/>
    <col min="11505" max="11506" width="9.28515625" style="6" bestFit="1" customWidth="1"/>
    <col min="11507" max="11696" width="9.140625" style="6"/>
    <col min="11697" max="11697" width="5" style="6" customWidth="1"/>
    <col min="11698" max="11699" width="9.140625" style="6"/>
    <col min="11700" max="11700" width="9.5703125" style="6" customWidth="1"/>
    <col min="11701" max="11701" width="13.42578125" style="6" customWidth="1"/>
    <col min="11702" max="11702" width="10.140625" style="6" customWidth="1"/>
    <col min="11703" max="11703" width="11.140625" style="6" customWidth="1"/>
    <col min="11704" max="11704" width="10.28515625" style="6" customWidth="1"/>
    <col min="11705" max="11705" width="7" style="6" customWidth="1"/>
    <col min="11706" max="11706" width="12.85546875" style="6" customWidth="1"/>
    <col min="11707" max="11707" width="8.5703125" style="6" customWidth="1"/>
    <col min="11708" max="11708" width="14" style="6" customWidth="1"/>
    <col min="11709" max="11709" width="11" style="6" customWidth="1"/>
    <col min="11710" max="11710" width="11.140625" style="6" customWidth="1"/>
    <col min="11711" max="11711" width="12.5703125" style="6" customWidth="1"/>
    <col min="11712" max="11712" width="7.5703125" style="6" customWidth="1"/>
    <col min="11713" max="11713" width="8.5703125" style="6" customWidth="1"/>
    <col min="11714" max="11749" width="0" style="6" hidden="1" customWidth="1"/>
    <col min="11750" max="11750" width="12.42578125" style="6" customWidth="1"/>
    <col min="11751" max="11751" width="19" style="6" customWidth="1"/>
    <col min="11752" max="11753" width="13.85546875" style="6" bestFit="1" customWidth="1"/>
    <col min="11754" max="11754" width="9.28515625" style="6" bestFit="1" customWidth="1"/>
    <col min="11755" max="11755" width="12.140625" style="6" bestFit="1" customWidth="1"/>
    <col min="11756" max="11756" width="9.28515625" style="6" bestFit="1" customWidth="1"/>
    <col min="11757" max="11757" width="12.140625" style="6" bestFit="1" customWidth="1"/>
    <col min="11758" max="11758" width="13.85546875" style="6" bestFit="1" customWidth="1"/>
    <col min="11759" max="11759" width="9.85546875" style="6" bestFit="1" customWidth="1"/>
    <col min="11760" max="11760" width="13.85546875" style="6" bestFit="1" customWidth="1"/>
    <col min="11761" max="11762" width="9.28515625" style="6" bestFit="1" customWidth="1"/>
    <col min="11763" max="11952" width="9.140625" style="6"/>
    <col min="11953" max="11953" width="5" style="6" customWidth="1"/>
    <col min="11954" max="11955" width="9.140625" style="6"/>
    <col min="11956" max="11956" width="9.5703125" style="6" customWidth="1"/>
    <col min="11957" max="11957" width="13.42578125" style="6" customWidth="1"/>
    <col min="11958" max="11958" width="10.140625" style="6" customWidth="1"/>
    <col min="11959" max="11959" width="11.140625" style="6" customWidth="1"/>
    <col min="11960" max="11960" width="10.28515625" style="6" customWidth="1"/>
    <col min="11961" max="11961" width="7" style="6" customWidth="1"/>
    <col min="11962" max="11962" width="12.85546875" style="6" customWidth="1"/>
    <col min="11963" max="11963" width="8.5703125" style="6" customWidth="1"/>
    <col min="11964" max="11964" width="14" style="6" customWidth="1"/>
    <col min="11965" max="11965" width="11" style="6" customWidth="1"/>
    <col min="11966" max="11966" width="11.140625" style="6" customWidth="1"/>
    <col min="11967" max="11967" width="12.5703125" style="6" customWidth="1"/>
    <col min="11968" max="11968" width="7.5703125" style="6" customWidth="1"/>
    <col min="11969" max="11969" width="8.5703125" style="6" customWidth="1"/>
    <col min="11970" max="12005" width="0" style="6" hidden="1" customWidth="1"/>
    <col min="12006" max="12006" width="12.42578125" style="6" customWidth="1"/>
    <col min="12007" max="12007" width="19" style="6" customWidth="1"/>
    <col min="12008" max="12009" width="13.85546875" style="6" bestFit="1" customWidth="1"/>
    <col min="12010" max="12010" width="9.28515625" style="6" bestFit="1" customWidth="1"/>
    <col min="12011" max="12011" width="12.140625" style="6" bestFit="1" customWidth="1"/>
    <col min="12012" max="12012" width="9.28515625" style="6" bestFit="1" customWidth="1"/>
    <col min="12013" max="12013" width="12.140625" style="6" bestFit="1" customWidth="1"/>
    <col min="12014" max="12014" width="13.85546875" style="6" bestFit="1" customWidth="1"/>
    <col min="12015" max="12015" width="9.85546875" style="6" bestFit="1" customWidth="1"/>
    <col min="12016" max="12016" width="13.85546875" style="6" bestFit="1" customWidth="1"/>
    <col min="12017" max="12018" width="9.28515625" style="6" bestFit="1" customWidth="1"/>
    <col min="12019" max="12208" width="9.140625" style="6"/>
    <col min="12209" max="12209" width="5" style="6" customWidth="1"/>
    <col min="12210" max="12211" width="9.140625" style="6"/>
    <col min="12212" max="12212" width="9.5703125" style="6" customWidth="1"/>
    <col min="12213" max="12213" width="13.42578125" style="6" customWidth="1"/>
    <col min="12214" max="12214" width="10.140625" style="6" customWidth="1"/>
    <col min="12215" max="12215" width="11.140625" style="6" customWidth="1"/>
    <col min="12216" max="12216" width="10.28515625" style="6" customWidth="1"/>
    <col min="12217" max="12217" width="7" style="6" customWidth="1"/>
    <col min="12218" max="12218" width="12.85546875" style="6" customWidth="1"/>
    <col min="12219" max="12219" width="8.5703125" style="6" customWidth="1"/>
    <col min="12220" max="12220" width="14" style="6" customWidth="1"/>
    <col min="12221" max="12221" width="11" style="6" customWidth="1"/>
    <col min="12222" max="12222" width="11.140625" style="6" customWidth="1"/>
    <col min="12223" max="12223" width="12.5703125" style="6" customWidth="1"/>
    <col min="12224" max="12224" width="7.5703125" style="6" customWidth="1"/>
    <col min="12225" max="12225" width="8.5703125" style="6" customWidth="1"/>
    <col min="12226" max="12261" width="0" style="6" hidden="1" customWidth="1"/>
    <col min="12262" max="12262" width="12.42578125" style="6" customWidth="1"/>
    <col min="12263" max="12263" width="19" style="6" customWidth="1"/>
    <col min="12264" max="12265" width="13.85546875" style="6" bestFit="1" customWidth="1"/>
    <col min="12266" max="12266" width="9.28515625" style="6" bestFit="1" customWidth="1"/>
    <col min="12267" max="12267" width="12.140625" style="6" bestFit="1" customWidth="1"/>
    <col min="12268" max="12268" width="9.28515625" style="6" bestFit="1" customWidth="1"/>
    <col min="12269" max="12269" width="12.140625" style="6" bestFit="1" customWidth="1"/>
    <col min="12270" max="12270" width="13.85546875" style="6" bestFit="1" customWidth="1"/>
    <col min="12271" max="12271" width="9.85546875" style="6" bestFit="1" customWidth="1"/>
    <col min="12272" max="12272" width="13.85546875" style="6" bestFit="1" customWidth="1"/>
    <col min="12273" max="12274" width="9.28515625" style="6" bestFit="1" customWidth="1"/>
    <col min="12275" max="12464" width="9.140625" style="6"/>
    <col min="12465" max="12465" width="5" style="6" customWidth="1"/>
    <col min="12466" max="12467" width="9.140625" style="6"/>
    <col min="12468" max="12468" width="9.5703125" style="6" customWidth="1"/>
    <col min="12469" max="12469" width="13.42578125" style="6" customWidth="1"/>
    <col min="12470" max="12470" width="10.140625" style="6" customWidth="1"/>
    <col min="12471" max="12471" width="11.140625" style="6" customWidth="1"/>
    <col min="12472" max="12472" width="10.28515625" style="6" customWidth="1"/>
    <col min="12473" max="12473" width="7" style="6" customWidth="1"/>
    <col min="12474" max="12474" width="12.85546875" style="6" customWidth="1"/>
    <col min="12475" max="12475" width="8.5703125" style="6" customWidth="1"/>
    <col min="12476" max="12476" width="14" style="6" customWidth="1"/>
    <col min="12477" max="12477" width="11" style="6" customWidth="1"/>
    <col min="12478" max="12478" width="11.140625" style="6" customWidth="1"/>
    <col min="12479" max="12479" width="12.5703125" style="6" customWidth="1"/>
    <col min="12480" max="12480" width="7.5703125" style="6" customWidth="1"/>
    <col min="12481" max="12481" width="8.5703125" style="6" customWidth="1"/>
    <col min="12482" max="12517" width="0" style="6" hidden="1" customWidth="1"/>
    <col min="12518" max="12518" width="12.42578125" style="6" customWidth="1"/>
    <col min="12519" max="12519" width="19" style="6" customWidth="1"/>
    <col min="12520" max="12521" width="13.85546875" style="6" bestFit="1" customWidth="1"/>
    <col min="12522" max="12522" width="9.28515625" style="6" bestFit="1" customWidth="1"/>
    <col min="12523" max="12523" width="12.140625" style="6" bestFit="1" customWidth="1"/>
    <col min="12524" max="12524" width="9.28515625" style="6" bestFit="1" customWidth="1"/>
    <col min="12525" max="12525" width="12.140625" style="6" bestFit="1" customWidth="1"/>
    <col min="12526" max="12526" width="13.85546875" style="6" bestFit="1" customWidth="1"/>
    <col min="12527" max="12527" width="9.85546875" style="6" bestFit="1" customWidth="1"/>
    <col min="12528" max="12528" width="13.85546875" style="6" bestFit="1" customWidth="1"/>
    <col min="12529" max="12530" width="9.28515625" style="6" bestFit="1" customWidth="1"/>
    <col min="12531" max="12720" width="9.140625" style="6"/>
    <col min="12721" max="12721" width="5" style="6" customWidth="1"/>
    <col min="12722" max="12723" width="9.140625" style="6"/>
    <col min="12724" max="12724" width="9.5703125" style="6" customWidth="1"/>
    <col min="12725" max="12725" width="13.42578125" style="6" customWidth="1"/>
    <col min="12726" max="12726" width="10.140625" style="6" customWidth="1"/>
    <col min="12727" max="12727" width="11.140625" style="6" customWidth="1"/>
    <col min="12728" max="12728" width="10.28515625" style="6" customWidth="1"/>
    <col min="12729" max="12729" width="7" style="6" customWidth="1"/>
    <col min="12730" max="12730" width="12.85546875" style="6" customWidth="1"/>
    <col min="12731" max="12731" width="8.5703125" style="6" customWidth="1"/>
    <col min="12732" max="12732" width="14" style="6" customWidth="1"/>
    <col min="12733" max="12733" width="11" style="6" customWidth="1"/>
    <col min="12734" max="12734" width="11.140625" style="6" customWidth="1"/>
    <col min="12735" max="12735" width="12.5703125" style="6" customWidth="1"/>
    <col min="12736" max="12736" width="7.5703125" style="6" customWidth="1"/>
    <col min="12737" max="12737" width="8.5703125" style="6" customWidth="1"/>
    <col min="12738" max="12773" width="0" style="6" hidden="1" customWidth="1"/>
    <col min="12774" max="12774" width="12.42578125" style="6" customWidth="1"/>
    <col min="12775" max="12775" width="19" style="6" customWidth="1"/>
    <col min="12776" max="12777" width="13.85546875" style="6" bestFit="1" customWidth="1"/>
    <col min="12778" max="12778" width="9.28515625" style="6" bestFit="1" customWidth="1"/>
    <col min="12779" max="12779" width="12.140625" style="6" bestFit="1" customWidth="1"/>
    <col min="12780" max="12780" width="9.28515625" style="6" bestFit="1" customWidth="1"/>
    <col min="12781" max="12781" width="12.140625" style="6" bestFit="1" customWidth="1"/>
    <col min="12782" max="12782" width="13.85546875" style="6" bestFit="1" customWidth="1"/>
    <col min="12783" max="12783" width="9.85546875" style="6" bestFit="1" customWidth="1"/>
    <col min="12784" max="12784" width="13.85546875" style="6" bestFit="1" customWidth="1"/>
    <col min="12785" max="12786" width="9.28515625" style="6" bestFit="1" customWidth="1"/>
    <col min="12787" max="12976" width="9.140625" style="6"/>
    <col min="12977" max="12977" width="5" style="6" customWidth="1"/>
    <col min="12978" max="12979" width="9.140625" style="6"/>
    <col min="12980" max="12980" width="9.5703125" style="6" customWidth="1"/>
    <col min="12981" max="12981" width="13.42578125" style="6" customWidth="1"/>
    <col min="12982" max="12982" width="10.140625" style="6" customWidth="1"/>
    <col min="12983" max="12983" width="11.140625" style="6" customWidth="1"/>
    <col min="12984" max="12984" width="10.28515625" style="6" customWidth="1"/>
    <col min="12985" max="12985" width="7" style="6" customWidth="1"/>
    <col min="12986" max="12986" width="12.85546875" style="6" customWidth="1"/>
    <col min="12987" max="12987" width="8.5703125" style="6" customWidth="1"/>
    <col min="12988" max="12988" width="14" style="6" customWidth="1"/>
    <col min="12989" max="12989" width="11" style="6" customWidth="1"/>
    <col min="12990" max="12990" width="11.140625" style="6" customWidth="1"/>
    <col min="12991" max="12991" width="12.5703125" style="6" customWidth="1"/>
    <col min="12992" max="12992" width="7.5703125" style="6" customWidth="1"/>
    <col min="12993" max="12993" width="8.5703125" style="6" customWidth="1"/>
    <col min="12994" max="13029" width="0" style="6" hidden="1" customWidth="1"/>
    <col min="13030" max="13030" width="12.42578125" style="6" customWidth="1"/>
    <col min="13031" max="13031" width="19" style="6" customWidth="1"/>
    <col min="13032" max="13033" width="13.85546875" style="6" bestFit="1" customWidth="1"/>
    <col min="13034" max="13034" width="9.28515625" style="6" bestFit="1" customWidth="1"/>
    <col min="13035" max="13035" width="12.140625" style="6" bestFit="1" customWidth="1"/>
    <col min="13036" max="13036" width="9.28515625" style="6" bestFit="1" customWidth="1"/>
    <col min="13037" max="13037" width="12.140625" style="6" bestFit="1" customWidth="1"/>
    <col min="13038" max="13038" width="13.85546875" style="6" bestFit="1" customWidth="1"/>
    <col min="13039" max="13039" width="9.85546875" style="6" bestFit="1" customWidth="1"/>
    <col min="13040" max="13040" width="13.85546875" style="6" bestFit="1" customWidth="1"/>
    <col min="13041" max="13042" width="9.28515625" style="6" bestFit="1" customWidth="1"/>
    <col min="13043" max="13232" width="9.140625" style="6"/>
    <col min="13233" max="13233" width="5" style="6" customWidth="1"/>
    <col min="13234" max="13235" width="9.140625" style="6"/>
    <col min="13236" max="13236" width="9.5703125" style="6" customWidth="1"/>
    <col min="13237" max="13237" width="13.42578125" style="6" customWidth="1"/>
    <col min="13238" max="13238" width="10.140625" style="6" customWidth="1"/>
    <col min="13239" max="13239" width="11.140625" style="6" customWidth="1"/>
    <col min="13240" max="13240" width="10.28515625" style="6" customWidth="1"/>
    <col min="13241" max="13241" width="7" style="6" customWidth="1"/>
    <col min="13242" max="13242" width="12.85546875" style="6" customWidth="1"/>
    <col min="13243" max="13243" width="8.5703125" style="6" customWidth="1"/>
    <col min="13244" max="13244" width="14" style="6" customWidth="1"/>
    <col min="13245" max="13245" width="11" style="6" customWidth="1"/>
    <col min="13246" max="13246" width="11.140625" style="6" customWidth="1"/>
    <col min="13247" max="13247" width="12.5703125" style="6" customWidth="1"/>
    <col min="13248" max="13248" width="7.5703125" style="6" customWidth="1"/>
    <col min="13249" max="13249" width="8.5703125" style="6" customWidth="1"/>
    <col min="13250" max="13285" width="0" style="6" hidden="1" customWidth="1"/>
    <col min="13286" max="13286" width="12.42578125" style="6" customWidth="1"/>
    <col min="13287" max="13287" width="19" style="6" customWidth="1"/>
    <col min="13288" max="13289" width="13.85546875" style="6" bestFit="1" customWidth="1"/>
    <col min="13290" max="13290" width="9.28515625" style="6" bestFit="1" customWidth="1"/>
    <col min="13291" max="13291" width="12.140625" style="6" bestFit="1" customWidth="1"/>
    <col min="13292" max="13292" width="9.28515625" style="6" bestFit="1" customWidth="1"/>
    <col min="13293" max="13293" width="12.140625" style="6" bestFit="1" customWidth="1"/>
    <col min="13294" max="13294" width="13.85546875" style="6" bestFit="1" customWidth="1"/>
    <col min="13295" max="13295" width="9.85546875" style="6" bestFit="1" customWidth="1"/>
    <col min="13296" max="13296" width="13.85546875" style="6" bestFit="1" customWidth="1"/>
    <col min="13297" max="13298" width="9.28515625" style="6" bestFit="1" customWidth="1"/>
    <col min="13299" max="13488" width="9.140625" style="6"/>
    <col min="13489" max="13489" width="5" style="6" customWidth="1"/>
    <col min="13490" max="13491" width="9.140625" style="6"/>
    <col min="13492" max="13492" width="9.5703125" style="6" customWidth="1"/>
    <col min="13493" max="13493" width="13.42578125" style="6" customWidth="1"/>
    <col min="13494" max="13494" width="10.140625" style="6" customWidth="1"/>
    <col min="13495" max="13495" width="11.140625" style="6" customWidth="1"/>
    <col min="13496" max="13496" width="10.28515625" style="6" customWidth="1"/>
    <col min="13497" max="13497" width="7" style="6" customWidth="1"/>
    <col min="13498" max="13498" width="12.85546875" style="6" customWidth="1"/>
    <col min="13499" max="13499" width="8.5703125" style="6" customWidth="1"/>
    <col min="13500" max="13500" width="14" style="6" customWidth="1"/>
    <col min="13501" max="13501" width="11" style="6" customWidth="1"/>
    <col min="13502" max="13502" width="11.140625" style="6" customWidth="1"/>
    <col min="13503" max="13503" width="12.5703125" style="6" customWidth="1"/>
    <col min="13504" max="13504" width="7.5703125" style="6" customWidth="1"/>
    <col min="13505" max="13505" width="8.5703125" style="6" customWidth="1"/>
    <col min="13506" max="13541" width="0" style="6" hidden="1" customWidth="1"/>
    <col min="13542" max="13542" width="12.42578125" style="6" customWidth="1"/>
    <col min="13543" max="13543" width="19" style="6" customWidth="1"/>
    <col min="13544" max="13545" width="13.85546875" style="6" bestFit="1" customWidth="1"/>
    <col min="13546" max="13546" width="9.28515625" style="6" bestFit="1" customWidth="1"/>
    <col min="13547" max="13547" width="12.140625" style="6" bestFit="1" customWidth="1"/>
    <col min="13548" max="13548" width="9.28515625" style="6" bestFit="1" customWidth="1"/>
    <col min="13549" max="13549" width="12.140625" style="6" bestFit="1" customWidth="1"/>
    <col min="13550" max="13550" width="13.85546875" style="6" bestFit="1" customWidth="1"/>
    <col min="13551" max="13551" width="9.85546875" style="6" bestFit="1" customWidth="1"/>
    <col min="13552" max="13552" width="13.85546875" style="6" bestFit="1" customWidth="1"/>
    <col min="13553" max="13554" width="9.28515625" style="6" bestFit="1" customWidth="1"/>
    <col min="13555" max="13744" width="9.140625" style="6"/>
    <col min="13745" max="13745" width="5" style="6" customWidth="1"/>
    <col min="13746" max="13747" width="9.140625" style="6"/>
    <col min="13748" max="13748" width="9.5703125" style="6" customWidth="1"/>
    <col min="13749" max="13749" width="13.42578125" style="6" customWidth="1"/>
    <col min="13750" max="13750" width="10.140625" style="6" customWidth="1"/>
    <col min="13751" max="13751" width="11.140625" style="6" customWidth="1"/>
    <col min="13752" max="13752" width="10.28515625" style="6" customWidth="1"/>
    <col min="13753" max="13753" width="7" style="6" customWidth="1"/>
    <col min="13754" max="13754" width="12.85546875" style="6" customWidth="1"/>
    <col min="13755" max="13755" width="8.5703125" style="6" customWidth="1"/>
    <col min="13756" max="13756" width="14" style="6" customWidth="1"/>
    <col min="13757" max="13757" width="11" style="6" customWidth="1"/>
    <col min="13758" max="13758" width="11.140625" style="6" customWidth="1"/>
    <col min="13759" max="13759" width="12.5703125" style="6" customWidth="1"/>
    <col min="13760" max="13760" width="7.5703125" style="6" customWidth="1"/>
    <col min="13761" max="13761" width="8.5703125" style="6" customWidth="1"/>
    <col min="13762" max="13797" width="0" style="6" hidden="1" customWidth="1"/>
    <col min="13798" max="13798" width="12.42578125" style="6" customWidth="1"/>
    <col min="13799" max="13799" width="19" style="6" customWidth="1"/>
    <col min="13800" max="13801" width="13.85546875" style="6" bestFit="1" customWidth="1"/>
    <col min="13802" max="13802" width="9.28515625" style="6" bestFit="1" customWidth="1"/>
    <col min="13803" max="13803" width="12.140625" style="6" bestFit="1" customWidth="1"/>
    <col min="13804" max="13804" width="9.28515625" style="6" bestFit="1" customWidth="1"/>
    <col min="13805" max="13805" width="12.140625" style="6" bestFit="1" customWidth="1"/>
    <col min="13806" max="13806" width="13.85546875" style="6" bestFit="1" customWidth="1"/>
    <col min="13807" max="13807" width="9.85546875" style="6" bestFit="1" customWidth="1"/>
    <col min="13808" max="13808" width="13.85546875" style="6" bestFit="1" customWidth="1"/>
    <col min="13809" max="13810" width="9.28515625" style="6" bestFit="1" customWidth="1"/>
    <col min="13811" max="14000" width="9.140625" style="6"/>
    <col min="14001" max="14001" width="5" style="6" customWidth="1"/>
    <col min="14002" max="14003" width="9.140625" style="6"/>
    <col min="14004" max="14004" width="9.5703125" style="6" customWidth="1"/>
    <col min="14005" max="14005" width="13.42578125" style="6" customWidth="1"/>
    <col min="14006" max="14006" width="10.140625" style="6" customWidth="1"/>
    <col min="14007" max="14007" width="11.140625" style="6" customWidth="1"/>
    <col min="14008" max="14008" width="10.28515625" style="6" customWidth="1"/>
    <col min="14009" max="14009" width="7" style="6" customWidth="1"/>
    <col min="14010" max="14010" width="12.85546875" style="6" customWidth="1"/>
    <col min="14011" max="14011" width="8.5703125" style="6" customWidth="1"/>
    <col min="14012" max="14012" width="14" style="6" customWidth="1"/>
    <col min="14013" max="14013" width="11" style="6" customWidth="1"/>
    <col min="14014" max="14014" width="11.140625" style="6" customWidth="1"/>
    <col min="14015" max="14015" width="12.5703125" style="6" customWidth="1"/>
    <col min="14016" max="14016" width="7.5703125" style="6" customWidth="1"/>
    <col min="14017" max="14017" width="8.5703125" style="6" customWidth="1"/>
    <col min="14018" max="14053" width="0" style="6" hidden="1" customWidth="1"/>
    <col min="14054" max="14054" width="12.42578125" style="6" customWidth="1"/>
    <col min="14055" max="14055" width="19" style="6" customWidth="1"/>
    <col min="14056" max="14057" width="13.85546875" style="6" bestFit="1" customWidth="1"/>
    <col min="14058" max="14058" width="9.28515625" style="6" bestFit="1" customWidth="1"/>
    <col min="14059" max="14059" width="12.140625" style="6" bestFit="1" customWidth="1"/>
    <col min="14060" max="14060" width="9.28515625" style="6" bestFit="1" customWidth="1"/>
    <col min="14061" max="14061" width="12.140625" style="6" bestFit="1" customWidth="1"/>
    <col min="14062" max="14062" width="13.85546875" style="6" bestFit="1" customWidth="1"/>
    <col min="14063" max="14063" width="9.85546875" style="6" bestFit="1" customWidth="1"/>
    <col min="14064" max="14064" width="13.85546875" style="6" bestFit="1" customWidth="1"/>
    <col min="14065" max="14066" width="9.28515625" style="6" bestFit="1" customWidth="1"/>
    <col min="14067" max="14256" width="9.140625" style="6"/>
    <col min="14257" max="14257" width="5" style="6" customWidth="1"/>
    <col min="14258" max="14259" width="9.140625" style="6"/>
    <col min="14260" max="14260" width="9.5703125" style="6" customWidth="1"/>
    <col min="14261" max="14261" width="13.42578125" style="6" customWidth="1"/>
    <col min="14262" max="14262" width="10.140625" style="6" customWidth="1"/>
    <col min="14263" max="14263" width="11.140625" style="6" customWidth="1"/>
    <col min="14264" max="14264" width="10.28515625" style="6" customWidth="1"/>
    <col min="14265" max="14265" width="7" style="6" customWidth="1"/>
    <col min="14266" max="14266" width="12.85546875" style="6" customWidth="1"/>
    <col min="14267" max="14267" width="8.5703125" style="6" customWidth="1"/>
    <col min="14268" max="14268" width="14" style="6" customWidth="1"/>
    <col min="14269" max="14269" width="11" style="6" customWidth="1"/>
    <col min="14270" max="14270" width="11.140625" style="6" customWidth="1"/>
    <col min="14271" max="14271" width="12.5703125" style="6" customWidth="1"/>
    <col min="14272" max="14272" width="7.5703125" style="6" customWidth="1"/>
    <col min="14273" max="14273" width="8.5703125" style="6" customWidth="1"/>
    <col min="14274" max="14309" width="0" style="6" hidden="1" customWidth="1"/>
    <col min="14310" max="14310" width="12.42578125" style="6" customWidth="1"/>
    <col min="14311" max="14311" width="19" style="6" customWidth="1"/>
    <col min="14312" max="14313" width="13.85546875" style="6" bestFit="1" customWidth="1"/>
    <col min="14314" max="14314" width="9.28515625" style="6" bestFit="1" customWidth="1"/>
    <col min="14315" max="14315" width="12.140625" style="6" bestFit="1" customWidth="1"/>
    <col min="14316" max="14316" width="9.28515625" style="6" bestFit="1" customWidth="1"/>
    <col min="14317" max="14317" width="12.140625" style="6" bestFit="1" customWidth="1"/>
    <col min="14318" max="14318" width="13.85546875" style="6" bestFit="1" customWidth="1"/>
    <col min="14319" max="14319" width="9.85546875" style="6" bestFit="1" customWidth="1"/>
    <col min="14320" max="14320" width="13.85546875" style="6" bestFit="1" customWidth="1"/>
    <col min="14321" max="14322" width="9.28515625" style="6" bestFit="1" customWidth="1"/>
    <col min="14323" max="14512" width="9.140625" style="6"/>
    <col min="14513" max="14513" width="5" style="6" customWidth="1"/>
    <col min="14514" max="14515" width="9.140625" style="6"/>
    <col min="14516" max="14516" width="9.5703125" style="6" customWidth="1"/>
    <col min="14517" max="14517" width="13.42578125" style="6" customWidth="1"/>
    <col min="14518" max="14518" width="10.140625" style="6" customWidth="1"/>
    <col min="14519" max="14519" width="11.140625" style="6" customWidth="1"/>
    <col min="14520" max="14520" width="10.28515625" style="6" customWidth="1"/>
    <col min="14521" max="14521" width="7" style="6" customWidth="1"/>
    <col min="14522" max="14522" width="12.85546875" style="6" customWidth="1"/>
    <col min="14523" max="14523" width="8.5703125" style="6" customWidth="1"/>
    <col min="14524" max="14524" width="14" style="6" customWidth="1"/>
    <col min="14525" max="14525" width="11" style="6" customWidth="1"/>
    <col min="14526" max="14526" width="11.140625" style="6" customWidth="1"/>
    <col min="14527" max="14527" width="12.5703125" style="6" customWidth="1"/>
    <col min="14528" max="14528" width="7.5703125" style="6" customWidth="1"/>
    <col min="14529" max="14529" width="8.5703125" style="6" customWidth="1"/>
    <col min="14530" max="14565" width="0" style="6" hidden="1" customWidth="1"/>
    <col min="14566" max="14566" width="12.42578125" style="6" customWidth="1"/>
    <col min="14567" max="14567" width="19" style="6" customWidth="1"/>
    <col min="14568" max="14569" width="13.85546875" style="6" bestFit="1" customWidth="1"/>
    <col min="14570" max="14570" width="9.28515625" style="6" bestFit="1" customWidth="1"/>
    <col min="14571" max="14571" width="12.140625" style="6" bestFit="1" customWidth="1"/>
    <col min="14572" max="14572" width="9.28515625" style="6" bestFit="1" customWidth="1"/>
    <col min="14573" max="14573" width="12.140625" style="6" bestFit="1" customWidth="1"/>
    <col min="14574" max="14574" width="13.85546875" style="6" bestFit="1" customWidth="1"/>
    <col min="14575" max="14575" width="9.85546875" style="6" bestFit="1" customWidth="1"/>
    <col min="14576" max="14576" width="13.85546875" style="6" bestFit="1" customWidth="1"/>
    <col min="14577" max="14578" width="9.28515625" style="6" bestFit="1" customWidth="1"/>
    <col min="14579" max="14768" width="9.140625" style="6"/>
    <col min="14769" max="14769" width="5" style="6" customWidth="1"/>
    <col min="14770" max="14771" width="9.140625" style="6"/>
    <col min="14772" max="14772" width="9.5703125" style="6" customWidth="1"/>
    <col min="14773" max="14773" width="13.42578125" style="6" customWidth="1"/>
    <col min="14774" max="14774" width="10.140625" style="6" customWidth="1"/>
    <col min="14775" max="14775" width="11.140625" style="6" customWidth="1"/>
    <col min="14776" max="14776" width="10.28515625" style="6" customWidth="1"/>
    <col min="14777" max="14777" width="7" style="6" customWidth="1"/>
    <col min="14778" max="14778" width="12.85546875" style="6" customWidth="1"/>
    <col min="14779" max="14779" width="8.5703125" style="6" customWidth="1"/>
    <col min="14780" max="14780" width="14" style="6" customWidth="1"/>
    <col min="14781" max="14781" width="11" style="6" customWidth="1"/>
    <col min="14782" max="14782" width="11.140625" style="6" customWidth="1"/>
    <col min="14783" max="14783" width="12.5703125" style="6" customWidth="1"/>
    <col min="14784" max="14784" width="7.5703125" style="6" customWidth="1"/>
    <col min="14785" max="14785" width="8.5703125" style="6" customWidth="1"/>
    <col min="14786" max="14821" width="0" style="6" hidden="1" customWidth="1"/>
    <col min="14822" max="14822" width="12.42578125" style="6" customWidth="1"/>
    <col min="14823" max="14823" width="19" style="6" customWidth="1"/>
    <col min="14824" max="14825" width="13.85546875" style="6" bestFit="1" customWidth="1"/>
    <col min="14826" max="14826" width="9.28515625" style="6" bestFit="1" customWidth="1"/>
    <col min="14827" max="14827" width="12.140625" style="6" bestFit="1" customWidth="1"/>
    <col min="14828" max="14828" width="9.28515625" style="6" bestFit="1" customWidth="1"/>
    <col min="14829" max="14829" width="12.140625" style="6" bestFit="1" customWidth="1"/>
    <col min="14830" max="14830" width="13.85546875" style="6" bestFit="1" customWidth="1"/>
    <col min="14831" max="14831" width="9.85546875" style="6" bestFit="1" customWidth="1"/>
    <col min="14832" max="14832" width="13.85546875" style="6" bestFit="1" customWidth="1"/>
    <col min="14833" max="14834" width="9.28515625" style="6" bestFit="1" customWidth="1"/>
    <col min="14835" max="15024" width="9.140625" style="6"/>
    <col min="15025" max="15025" width="5" style="6" customWidth="1"/>
    <col min="15026" max="15027" width="9.140625" style="6"/>
    <col min="15028" max="15028" width="9.5703125" style="6" customWidth="1"/>
    <col min="15029" max="15029" width="13.42578125" style="6" customWidth="1"/>
    <col min="15030" max="15030" width="10.140625" style="6" customWidth="1"/>
    <col min="15031" max="15031" width="11.140625" style="6" customWidth="1"/>
    <col min="15032" max="15032" width="10.28515625" style="6" customWidth="1"/>
    <col min="15033" max="15033" width="7" style="6" customWidth="1"/>
    <col min="15034" max="15034" width="12.85546875" style="6" customWidth="1"/>
    <col min="15035" max="15035" width="8.5703125" style="6" customWidth="1"/>
    <col min="15036" max="15036" width="14" style="6" customWidth="1"/>
    <col min="15037" max="15037" width="11" style="6" customWidth="1"/>
    <col min="15038" max="15038" width="11.140625" style="6" customWidth="1"/>
    <col min="15039" max="15039" width="12.5703125" style="6" customWidth="1"/>
    <col min="15040" max="15040" width="7.5703125" style="6" customWidth="1"/>
    <col min="15041" max="15041" width="8.5703125" style="6" customWidth="1"/>
    <col min="15042" max="15077" width="0" style="6" hidden="1" customWidth="1"/>
    <col min="15078" max="15078" width="12.42578125" style="6" customWidth="1"/>
    <col min="15079" max="15079" width="19" style="6" customWidth="1"/>
    <col min="15080" max="15081" width="13.85546875" style="6" bestFit="1" customWidth="1"/>
    <col min="15082" max="15082" width="9.28515625" style="6" bestFit="1" customWidth="1"/>
    <col min="15083" max="15083" width="12.140625" style="6" bestFit="1" customWidth="1"/>
    <col min="15084" max="15084" width="9.28515625" style="6" bestFit="1" customWidth="1"/>
    <col min="15085" max="15085" width="12.140625" style="6" bestFit="1" customWidth="1"/>
    <col min="15086" max="15086" width="13.85546875" style="6" bestFit="1" customWidth="1"/>
    <col min="15087" max="15087" width="9.85546875" style="6" bestFit="1" customWidth="1"/>
    <col min="15088" max="15088" width="13.85546875" style="6" bestFit="1" customWidth="1"/>
    <col min="15089" max="15090" width="9.28515625" style="6" bestFit="1" customWidth="1"/>
    <col min="15091" max="15280" width="9.140625" style="6"/>
    <col min="15281" max="15281" width="5" style="6" customWidth="1"/>
    <col min="15282" max="15283" width="9.140625" style="6"/>
    <col min="15284" max="15284" width="9.5703125" style="6" customWidth="1"/>
    <col min="15285" max="15285" width="13.42578125" style="6" customWidth="1"/>
    <col min="15286" max="15286" width="10.140625" style="6" customWidth="1"/>
    <col min="15287" max="15287" width="11.140625" style="6" customWidth="1"/>
    <col min="15288" max="15288" width="10.28515625" style="6" customWidth="1"/>
    <col min="15289" max="15289" width="7" style="6" customWidth="1"/>
    <col min="15290" max="15290" width="12.85546875" style="6" customWidth="1"/>
    <col min="15291" max="15291" width="8.5703125" style="6" customWidth="1"/>
    <col min="15292" max="15292" width="14" style="6" customWidth="1"/>
    <col min="15293" max="15293" width="11" style="6" customWidth="1"/>
    <col min="15294" max="15294" width="11.140625" style="6" customWidth="1"/>
    <col min="15295" max="15295" width="12.5703125" style="6" customWidth="1"/>
    <col min="15296" max="15296" width="7.5703125" style="6" customWidth="1"/>
    <col min="15297" max="15297" width="8.5703125" style="6" customWidth="1"/>
    <col min="15298" max="15333" width="0" style="6" hidden="1" customWidth="1"/>
    <col min="15334" max="15334" width="12.42578125" style="6" customWidth="1"/>
    <col min="15335" max="15335" width="19" style="6" customWidth="1"/>
    <col min="15336" max="15337" width="13.85546875" style="6" bestFit="1" customWidth="1"/>
    <col min="15338" max="15338" width="9.28515625" style="6" bestFit="1" customWidth="1"/>
    <col min="15339" max="15339" width="12.140625" style="6" bestFit="1" customWidth="1"/>
    <col min="15340" max="15340" width="9.28515625" style="6" bestFit="1" customWidth="1"/>
    <col min="15341" max="15341" width="12.140625" style="6" bestFit="1" customWidth="1"/>
    <col min="15342" max="15342" width="13.85546875" style="6" bestFit="1" customWidth="1"/>
    <col min="15343" max="15343" width="9.85546875" style="6" bestFit="1" customWidth="1"/>
    <col min="15344" max="15344" width="13.85546875" style="6" bestFit="1" customWidth="1"/>
    <col min="15345" max="15346" width="9.28515625" style="6" bestFit="1" customWidth="1"/>
    <col min="15347" max="15536" width="9.140625" style="6"/>
    <col min="15537" max="15537" width="5" style="6" customWidth="1"/>
    <col min="15538" max="15539" width="9.140625" style="6"/>
    <col min="15540" max="15540" width="9.5703125" style="6" customWidth="1"/>
    <col min="15541" max="15541" width="13.42578125" style="6" customWidth="1"/>
    <col min="15542" max="15542" width="10.140625" style="6" customWidth="1"/>
    <col min="15543" max="15543" width="11.140625" style="6" customWidth="1"/>
    <col min="15544" max="15544" width="10.28515625" style="6" customWidth="1"/>
    <col min="15545" max="15545" width="7" style="6" customWidth="1"/>
    <col min="15546" max="15546" width="12.85546875" style="6" customWidth="1"/>
    <col min="15547" max="15547" width="8.5703125" style="6" customWidth="1"/>
    <col min="15548" max="15548" width="14" style="6" customWidth="1"/>
    <col min="15549" max="15549" width="11" style="6" customWidth="1"/>
    <col min="15550" max="15550" width="11.140625" style="6" customWidth="1"/>
    <col min="15551" max="15551" width="12.5703125" style="6" customWidth="1"/>
    <col min="15552" max="15552" width="7.5703125" style="6" customWidth="1"/>
    <col min="15553" max="15553" width="8.5703125" style="6" customWidth="1"/>
    <col min="15554" max="15589" width="0" style="6" hidden="1" customWidth="1"/>
    <col min="15590" max="15590" width="12.42578125" style="6" customWidth="1"/>
    <col min="15591" max="15591" width="19" style="6" customWidth="1"/>
    <col min="15592" max="15593" width="13.85546875" style="6" bestFit="1" customWidth="1"/>
    <col min="15594" max="15594" width="9.28515625" style="6" bestFit="1" customWidth="1"/>
    <col min="15595" max="15595" width="12.140625" style="6" bestFit="1" customWidth="1"/>
    <col min="15596" max="15596" width="9.28515625" style="6" bestFit="1" customWidth="1"/>
    <col min="15597" max="15597" width="12.140625" style="6" bestFit="1" customWidth="1"/>
    <col min="15598" max="15598" width="13.85546875" style="6" bestFit="1" customWidth="1"/>
    <col min="15599" max="15599" width="9.85546875" style="6" bestFit="1" customWidth="1"/>
    <col min="15600" max="15600" width="13.85546875" style="6" bestFit="1" customWidth="1"/>
    <col min="15601" max="15602" width="9.28515625" style="6" bestFit="1" customWidth="1"/>
    <col min="15603" max="15792" width="9.140625" style="6"/>
    <col min="15793" max="15793" width="5" style="6" customWidth="1"/>
    <col min="15794" max="15795" width="9.140625" style="6"/>
    <col min="15796" max="15796" width="9.5703125" style="6" customWidth="1"/>
    <col min="15797" max="15797" width="13.42578125" style="6" customWidth="1"/>
    <col min="15798" max="15798" width="10.140625" style="6" customWidth="1"/>
    <col min="15799" max="15799" width="11.140625" style="6" customWidth="1"/>
    <col min="15800" max="15800" width="10.28515625" style="6" customWidth="1"/>
    <col min="15801" max="15801" width="7" style="6" customWidth="1"/>
    <col min="15802" max="15802" width="12.85546875" style="6" customWidth="1"/>
    <col min="15803" max="15803" width="8.5703125" style="6" customWidth="1"/>
    <col min="15804" max="15804" width="14" style="6" customWidth="1"/>
    <col min="15805" max="15805" width="11" style="6" customWidth="1"/>
    <col min="15806" max="15806" width="11.140625" style="6" customWidth="1"/>
    <col min="15807" max="15807" width="12.5703125" style="6" customWidth="1"/>
    <col min="15808" max="15808" width="7.5703125" style="6" customWidth="1"/>
    <col min="15809" max="15809" width="8.5703125" style="6" customWidth="1"/>
    <col min="15810" max="15845" width="0" style="6" hidden="1" customWidth="1"/>
    <col min="15846" max="15846" width="12.42578125" style="6" customWidth="1"/>
    <col min="15847" max="15847" width="19" style="6" customWidth="1"/>
    <col min="15848" max="15849" width="13.85546875" style="6" bestFit="1" customWidth="1"/>
    <col min="15850" max="15850" width="9.28515625" style="6" bestFit="1" customWidth="1"/>
    <col min="15851" max="15851" width="12.140625" style="6" bestFit="1" customWidth="1"/>
    <col min="15852" max="15852" width="9.28515625" style="6" bestFit="1" customWidth="1"/>
    <col min="15853" max="15853" width="12.140625" style="6" bestFit="1" customWidth="1"/>
    <col min="15854" max="15854" width="13.85546875" style="6" bestFit="1" customWidth="1"/>
    <col min="15855" max="15855" width="9.85546875" style="6" bestFit="1" customWidth="1"/>
    <col min="15856" max="15856" width="13.85546875" style="6" bestFit="1" customWidth="1"/>
    <col min="15857" max="15858" width="9.28515625" style="6" bestFit="1" customWidth="1"/>
    <col min="15859" max="16048" width="9.140625" style="6"/>
    <col min="16049" max="16049" width="5" style="6" customWidth="1"/>
    <col min="16050" max="16051" width="9.140625" style="6"/>
    <col min="16052" max="16052" width="9.5703125" style="6" customWidth="1"/>
    <col min="16053" max="16053" width="13.42578125" style="6" customWidth="1"/>
    <col min="16054" max="16054" width="10.140625" style="6" customWidth="1"/>
    <col min="16055" max="16055" width="11.140625" style="6" customWidth="1"/>
    <col min="16056" max="16056" width="10.28515625" style="6" customWidth="1"/>
    <col min="16057" max="16057" width="7" style="6" customWidth="1"/>
    <col min="16058" max="16058" width="12.85546875" style="6" customWidth="1"/>
    <col min="16059" max="16059" width="8.5703125" style="6" customWidth="1"/>
    <col min="16060" max="16060" width="14" style="6" customWidth="1"/>
    <col min="16061" max="16061" width="11" style="6" customWidth="1"/>
    <col min="16062" max="16062" width="11.140625" style="6" customWidth="1"/>
    <col min="16063" max="16063" width="12.5703125" style="6" customWidth="1"/>
    <col min="16064" max="16064" width="7.5703125" style="6" customWidth="1"/>
    <col min="16065" max="16065" width="8.5703125" style="6" customWidth="1"/>
    <col min="16066" max="16101" width="0" style="6" hidden="1" customWidth="1"/>
    <col min="16102" max="16102" width="12.42578125" style="6" customWidth="1"/>
    <col min="16103" max="16103" width="19" style="6" customWidth="1"/>
    <col min="16104" max="16105" width="13.85546875" style="6" bestFit="1" customWidth="1"/>
    <col min="16106" max="16106" width="9.28515625" style="6" bestFit="1" customWidth="1"/>
    <col min="16107" max="16107" width="12.140625" style="6" bestFit="1" customWidth="1"/>
    <col min="16108" max="16108" width="9.28515625" style="6" bestFit="1" customWidth="1"/>
    <col min="16109" max="16109" width="12.140625" style="6" bestFit="1" customWidth="1"/>
    <col min="16110" max="16110" width="13.85546875" style="6" bestFit="1" customWidth="1"/>
    <col min="16111" max="16111" width="9.85546875" style="6" bestFit="1" customWidth="1"/>
    <col min="16112" max="16112" width="13.85546875" style="6" bestFit="1" customWidth="1"/>
    <col min="16113" max="16114" width="9.28515625" style="6" bestFit="1" customWidth="1"/>
    <col min="16115" max="16384" width="9.140625" style="6"/>
  </cols>
  <sheetData>
    <row r="1" spans="2:19" x14ac:dyDescent="0.25">
      <c r="B1" s="97" t="s">
        <v>0</v>
      </c>
      <c r="C1" s="97"/>
      <c r="D1" s="97"/>
      <c r="E1" s="97"/>
      <c r="F1" s="97"/>
      <c r="G1" s="97"/>
      <c r="K1" s="3"/>
      <c r="L1" s="4"/>
      <c r="M1" s="4"/>
      <c r="N1" s="4"/>
      <c r="O1" s="5"/>
      <c r="P1" s="5"/>
      <c r="Q1" s="5"/>
      <c r="R1" s="5"/>
    </row>
    <row r="2" spans="2:19" x14ac:dyDescent="0.25">
      <c r="B2" s="98" t="s">
        <v>1</v>
      </c>
      <c r="C2" s="98"/>
      <c r="D2" s="98"/>
      <c r="E2" s="98"/>
      <c r="F2" s="7"/>
      <c r="G2" s="1"/>
      <c r="M2" s="99" t="s">
        <v>73</v>
      </c>
      <c r="N2" s="100"/>
      <c r="O2" s="100"/>
      <c r="P2" s="100"/>
      <c r="Q2" s="100"/>
      <c r="R2" s="100"/>
    </row>
    <row r="3" spans="2:19" ht="12.75" customHeight="1" x14ac:dyDescent="0.25">
      <c r="F3" s="1"/>
      <c r="G3" s="1"/>
      <c r="O3" s="101"/>
      <c r="P3" s="102"/>
      <c r="Q3" s="86"/>
      <c r="R3" s="12"/>
    </row>
    <row r="4" spans="2:19" x14ac:dyDescent="0.25">
      <c r="N4" s="3"/>
      <c r="O4" s="102"/>
      <c r="P4" s="102"/>
      <c r="Q4" s="86"/>
      <c r="R4" s="12"/>
    </row>
    <row r="5" spans="2:19" x14ac:dyDescent="0.25">
      <c r="O5" s="7"/>
      <c r="P5" s="7"/>
      <c r="Q5" s="12"/>
      <c r="R5" s="12"/>
    </row>
    <row r="6" spans="2:19" x14ac:dyDescent="0.25">
      <c r="O6" s="7"/>
      <c r="P6" s="7"/>
      <c r="Q6" s="12"/>
      <c r="R6" s="12"/>
    </row>
    <row r="7" spans="2:19" ht="18" customHeight="1" x14ac:dyDescent="0.25">
      <c r="C7" s="86" t="s">
        <v>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18" customHeight="1" x14ac:dyDescent="0.25">
      <c r="C8" s="14"/>
      <c r="D8" s="14"/>
      <c r="E8" s="14"/>
      <c r="F8" s="12"/>
      <c r="G8" s="15"/>
      <c r="H8" s="86" t="s">
        <v>60</v>
      </c>
      <c r="I8" s="86"/>
      <c r="J8" s="86"/>
      <c r="K8" s="86"/>
      <c r="L8" s="86"/>
      <c r="M8" s="15"/>
      <c r="N8" s="15"/>
    </row>
    <row r="9" spans="2:19" ht="8.25" customHeight="1" x14ac:dyDescent="0.25"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2:19" x14ac:dyDescent="0.25">
      <c r="P10" s="16" t="s">
        <v>3</v>
      </c>
    </row>
    <row r="11" spans="2:19" s="18" customFormat="1" x14ac:dyDescent="0.2">
      <c r="B11" s="92" t="s">
        <v>4</v>
      </c>
      <c r="C11" s="92" t="s">
        <v>5</v>
      </c>
      <c r="D11" s="92"/>
      <c r="E11" s="92"/>
      <c r="F11" s="92"/>
      <c r="G11" s="93" t="s">
        <v>6</v>
      </c>
      <c r="H11" s="93" t="s">
        <v>7</v>
      </c>
      <c r="I11" s="93" t="s">
        <v>8</v>
      </c>
      <c r="J11" s="92" t="s">
        <v>9</v>
      </c>
      <c r="K11" s="91"/>
      <c r="L11" s="91"/>
      <c r="M11" s="91"/>
      <c r="N11" s="91"/>
      <c r="O11" s="91"/>
      <c r="P11" s="91"/>
      <c r="Q11" s="91" t="s">
        <v>10</v>
      </c>
      <c r="R11" s="91" t="s">
        <v>11</v>
      </c>
      <c r="S11" s="69"/>
    </row>
    <row r="12" spans="2:19" s="18" customFormat="1" x14ac:dyDescent="0.2">
      <c r="B12" s="92"/>
      <c r="C12" s="92"/>
      <c r="D12" s="92"/>
      <c r="E12" s="92"/>
      <c r="F12" s="92"/>
      <c r="G12" s="93"/>
      <c r="H12" s="93"/>
      <c r="I12" s="93"/>
      <c r="J12" s="92" t="s">
        <v>12</v>
      </c>
      <c r="K12" s="93" t="s">
        <v>13</v>
      </c>
      <c r="L12" s="92" t="s">
        <v>14</v>
      </c>
      <c r="M12" s="92" t="s">
        <v>15</v>
      </c>
      <c r="N12" s="92" t="s">
        <v>69</v>
      </c>
      <c r="O12" s="92" t="s">
        <v>16</v>
      </c>
      <c r="P12" s="92"/>
      <c r="Q12" s="91"/>
      <c r="R12" s="91"/>
      <c r="S12" s="69"/>
    </row>
    <row r="13" spans="2:19" s="18" customFormat="1" ht="71.25" x14ac:dyDescent="0.2">
      <c r="B13" s="92"/>
      <c r="C13" s="92"/>
      <c r="D13" s="92"/>
      <c r="E13" s="92"/>
      <c r="F13" s="92"/>
      <c r="G13" s="93"/>
      <c r="H13" s="93"/>
      <c r="I13" s="93"/>
      <c r="J13" s="91"/>
      <c r="K13" s="93"/>
      <c r="L13" s="91"/>
      <c r="M13" s="91"/>
      <c r="N13" s="91"/>
      <c r="O13" s="17" t="s">
        <v>17</v>
      </c>
      <c r="P13" s="17" t="s">
        <v>18</v>
      </c>
      <c r="Q13" s="91"/>
      <c r="R13" s="91"/>
      <c r="S13" s="69"/>
    </row>
    <row r="14" spans="2:19" s="22" customFormat="1" ht="25.5" customHeight="1" x14ac:dyDescent="0.2">
      <c r="B14" s="19">
        <v>0</v>
      </c>
      <c r="C14" s="94">
        <v>1</v>
      </c>
      <c r="D14" s="94"/>
      <c r="E14" s="94"/>
      <c r="F14" s="19"/>
      <c r="G14" s="20">
        <v>2</v>
      </c>
      <c r="H14" s="20">
        <v>3</v>
      </c>
      <c r="I14" s="20">
        <v>4</v>
      </c>
      <c r="J14" s="20">
        <v>5</v>
      </c>
      <c r="K14" s="20">
        <v>6</v>
      </c>
      <c r="L14" s="20">
        <v>7</v>
      </c>
      <c r="M14" s="20">
        <v>8</v>
      </c>
      <c r="N14" s="20">
        <v>9</v>
      </c>
      <c r="O14" s="20">
        <v>10</v>
      </c>
      <c r="P14" s="20">
        <v>11</v>
      </c>
      <c r="Q14" s="21">
        <v>12</v>
      </c>
      <c r="R14" s="21">
        <v>13</v>
      </c>
      <c r="S14" s="70"/>
    </row>
    <row r="15" spans="2:19" s="25" customFormat="1" ht="35.1" customHeight="1" x14ac:dyDescent="0.2">
      <c r="B15" s="23"/>
      <c r="C15" s="95" t="s">
        <v>19</v>
      </c>
      <c r="D15" s="95"/>
      <c r="E15" s="95"/>
      <c r="F15" s="24"/>
      <c r="G15" s="23">
        <f t="shared" ref="G15:R15" si="0">G16+G17+G18</f>
        <v>62460.211230000001</v>
      </c>
      <c r="H15" s="23">
        <f t="shared" si="0"/>
        <v>124159.34</v>
      </c>
      <c r="I15" s="23">
        <f t="shared" si="0"/>
        <v>35721.460000000006</v>
      </c>
      <c r="J15" s="23">
        <f t="shared" si="0"/>
        <v>0</v>
      </c>
      <c r="K15" s="23">
        <f t="shared" si="0"/>
        <v>5147.0300000000007</v>
      </c>
      <c r="L15" s="23">
        <f t="shared" si="0"/>
        <v>0</v>
      </c>
      <c r="M15" s="23">
        <f t="shared" si="0"/>
        <v>10537.470000000001</v>
      </c>
      <c r="N15" s="23">
        <f t="shared" si="0"/>
        <v>20036.96</v>
      </c>
      <c r="O15" s="23">
        <f t="shared" si="0"/>
        <v>1445.94</v>
      </c>
      <c r="P15" s="23">
        <f t="shared" si="0"/>
        <v>18591.020000000004</v>
      </c>
      <c r="Q15" s="23">
        <f t="shared" si="0"/>
        <v>0</v>
      </c>
      <c r="R15" s="23">
        <f t="shared" si="0"/>
        <v>0</v>
      </c>
      <c r="S15" s="71"/>
    </row>
    <row r="16" spans="2:19" s="25" customFormat="1" ht="20.100000000000001" customHeight="1" x14ac:dyDescent="0.2">
      <c r="B16" s="26" t="s">
        <v>20</v>
      </c>
      <c r="C16" s="82" t="s">
        <v>21</v>
      </c>
      <c r="D16" s="82"/>
      <c r="E16" s="82"/>
      <c r="F16" s="27"/>
      <c r="G16" s="26">
        <f t="shared" ref="G16:R16" si="1">G22+G32+G39+G49+G57</f>
        <v>61694.631229999999</v>
      </c>
      <c r="H16" s="26">
        <f t="shared" si="1"/>
        <v>75048.26999999999</v>
      </c>
      <c r="I16" s="26">
        <f t="shared" si="1"/>
        <v>34114.160000000003</v>
      </c>
      <c r="J16" s="26">
        <f t="shared" si="1"/>
        <v>0</v>
      </c>
      <c r="K16" s="26">
        <f t="shared" si="1"/>
        <v>5147.0300000000007</v>
      </c>
      <c r="L16" s="26">
        <f t="shared" si="1"/>
        <v>0</v>
      </c>
      <c r="M16" s="26">
        <f t="shared" si="1"/>
        <v>10537.470000000001</v>
      </c>
      <c r="N16" s="26">
        <f t="shared" si="1"/>
        <v>18429.66</v>
      </c>
      <c r="O16" s="26">
        <f t="shared" si="1"/>
        <v>998.04</v>
      </c>
      <c r="P16" s="26">
        <f t="shared" si="1"/>
        <v>17431.620000000003</v>
      </c>
      <c r="Q16" s="26">
        <f t="shared" si="1"/>
        <v>0</v>
      </c>
      <c r="R16" s="26">
        <f t="shared" si="1"/>
        <v>0</v>
      </c>
      <c r="S16" s="71"/>
    </row>
    <row r="17" spans="2:21" s="25" customFormat="1" ht="20.100000000000001" customHeight="1" x14ac:dyDescent="0.2">
      <c r="B17" s="28" t="s">
        <v>22</v>
      </c>
      <c r="C17" s="96" t="s">
        <v>23</v>
      </c>
      <c r="D17" s="96"/>
      <c r="E17" s="96"/>
      <c r="F17" s="29"/>
      <c r="G17" s="28">
        <f>G24+G34+G44+G52+G61</f>
        <v>765.58</v>
      </c>
      <c r="H17" s="28">
        <f t="shared" ref="H17:R17" si="2">H24+H34+H44+H52+H61</f>
        <v>49111.07</v>
      </c>
      <c r="I17" s="28">
        <f t="shared" si="2"/>
        <v>1607.3</v>
      </c>
      <c r="J17" s="28">
        <f t="shared" si="2"/>
        <v>0</v>
      </c>
      <c r="K17" s="28">
        <f t="shared" si="2"/>
        <v>0</v>
      </c>
      <c r="L17" s="28">
        <f t="shared" si="2"/>
        <v>0</v>
      </c>
      <c r="M17" s="28">
        <f t="shared" si="2"/>
        <v>0</v>
      </c>
      <c r="N17" s="28">
        <f t="shared" si="2"/>
        <v>1607.3</v>
      </c>
      <c r="O17" s="28">
        <f t="shared" si="2"/>
        <v>447.9</v>
      </c>
      <c r="P17" s="28">
        <f t="shared" si="2"/>
        <v>1159.3999999999999</v>
      </c>
      <c r="Q17" s="28">
        <f t="shared" si="2"/>
        <v>0</v>
      </c>
      <c r="R17" s="28">
        <f t="shared" si="2"/>
        <v>0</v>
      </c>
      <c r="S17" s="71"/>
    </row>
    <row r="18" spans="2:21" s="25" customFormat="1" ht="31.5" customHeight="1" x14ac:dyDescent="0.2">
      <c r="B18" s="30" t="s">
        <v>24</v>
      </c>
      <c r="C18" s="84" t="s">
        <v>25</v>
      </c>
      <c r="D18" s="84"/>
      <c r="E18" s="84"/>
      <c r="F18" s="31"/>
      <c r="G18" s="30">
        <f>G29+G36+G46+G54+G63</f>
        <v>0</v>
      </c>
      <c r="H18" s="30">
        <f t="shared" ref="H18:R18" si="3">H29+H36+H46+H54+H63</f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  <c r="P18" s="30">
        <f t="shared" si="3"/>
        <v>0</v>
      </c>
      <c r="Q18" s="30">
        <f t="shared" si="3"/>
        <v>0</v>
      </c>
      <c r="R18" s="30">
        <f t="shared" si="3"/>
        <v>0</v>
      </c>
      <c r="S18" s="71"/>
    </row>
    <row r="19" spans="2:21" s="37" customFormat="1" ht="12.75" customHeight="1" x14ac:dyDescent="0.2">
      <c r="B19" s="32"/>
      <c r="C19" s="90"/>
      <c r="D19" s="90"/>
      <c r="E19" s="90"/>
      <c r="F19" s="33"/>
      <c r="G19" s="34"/>
      <c r="H19" s="34"/>
      <c r="I19" s="34"/>
      <c r="J19" s="34"/>
      <c r="K19" s="34"/>
      <c r="L19" s="35"/>
      <c r="M19" s="35"/>
      <c r="N19" s="34"/>
      <c r="O19" s="34"/>
      <c r="P19" s="34"/>
      <c r="Q19" s="36"/>
      <c r="R19" s="36"/>
      <c r="S19" s="72"/>
    </row>
    <row r="20" spans="2:21" s="41" customFormat="1" ht="7.5" customHeight="1" x14ac:dyDescent="0.2">
      <c r="B20" s="38"/>
      <c r="C20" s="83"/>
      <c r="D20" s="83"/>
      <c r="E20" s="83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73"/>
    </row>
    <row r="21" spans="2:21" s="41" customFormat="1" ht="35.1" customHeight="1" x14ac:dyDescent="0.2">
      <c r="B21" s="42">
        <v>1</v>
      </c>
      <c r="C21" s="88" t="s">
        <v>26</v>
      </c>
      <c r="D21" s="88"/>
      <c r="E21" s="88"/>
      <c r="F21" s="43"/>
      <c r="G21" s="44">
        <f>G22+G24+G29</f>
        <v>7973.9012300000004</v>
      </c>
      <c r="H21" s="44">
        <f t="shared" ref="H21:R21" si="4">H22+H24+H29</f>
        <v>56319.39</v>
      </c>
      <c r="I21" s="44">
        <f t="shared" si="4"/>
        <v>2115.8000000000002</v>
      </c>
      <c r="J21" s="44">
        <f t="shared" si="4"/>
        <v>0</v>
      </c>
      <c r="K21" s="44">
        <f t="shared" si="4"/>
        <v>0</v>
      </c>
      <c r="L21" s="44">
        <f t="shared" si="4"/>
        <v>0</v>
      </c>
      <c r="M21" s="44">
        <f t="shared" si="4"/>
        <v>508.5</v>
      </c>
      <c r="N21" s="44">
        <f t="shared" si="4"/>
        <v>1607.3</v>
      </c>
      <c r="O21" s="44">
        <f t="shared" si="4"/>
        <v>447.9</v>
      </c>
      <c r="P21" s="44">
        <f t="shared" si="4"/>
        <v>1159.3999999999999</v>
      </c>
      <c r="Q21" s="44">
        <f t="shared" si="4"/>
        <v>0</v>
      </c>
      <c r="R21" s="44">
        <f t="shared" si="4"/>
        <v>0</v>
      </c>
      <c r="S21" s="73"/>
    </row>
    <row r="22" spans="2:21" s="41" customFormat="1" ht="20.100000000000001" customHeight="1" x14ac:dyDescent="0.2">
      <c r="B22" s="45" t="s">
        <v>20</v>
      </c>
      <c r="C22" s="82" t="s">
        <v>21</v>
      </c>
      <c r="D22" s="89"/>
      <c r="E22" s="89"/>
      <c r="F22" s="46"/>
      <c r="G22" s="26">
        <f t="shared" ref="G22:R22" si="5">G23</f>
        <v>7208.3212300000005</v>
      </c>
      <c r="H22" s="26">
        <f t="shared" si="5"/>
        <v>7208.32</v>
      </c>
      <c r="I22" s="26">
        <f t="shared" si="5"/>
        <v>508.5</v>
      </c>
      <c r="J22" s="26">
        <f t="shared" si="5"/>
        <v>0</v>
      </c>
      <c r="K22" s="26">
        <f t="shared" si="5"/>
        <v>0</v>
      </c>
      <c r="L22" s="26">
        <f t="shared" si="5"/>
        <v>0</v>
      </c>
      <c r="M22" s="26">
        <f t="shared" si="5"/>
        <v>508.5</v>
      </c>
      <c r="N22" s="26">
        <f t="shared" si="5"/>
        <v>0</v>
      </c>
      <c r="O22" s="26">
        <f t="shared" si="5"/>
        <v>0</v>
      </c>
      <c r="P22" s="26">
        <f t="shared" si="5"/>
        <v>0</v>
      </c>
      <c r="Q22" s="26">
        <f t="shared" si="5"/>
        <v>0</v>
      </c>
      <c r="R22" s="26">
        <f t="shared" si="5"/>
        <v>0</v>
      </c>
      <c r="S22" s="73"/>
    </row>
    <row r="23" spans="2:21" s="41" customFormat="1" ht="62.25" customHeight="1" x14ac:dyDescent="0.2">
      <c r="B23" s="47" t="s">
        <v>27</v>
      </c>
      <c r="C23" s="81" t="s">
        <v>28</v>
      </c>
      <c r="D23" s="81"/>
      <c r="E23" s="81"/>
      <c r="F23" s="17" t="s">
        <v>29</v>
      </c>
      <c r="G23" s="48">
        <f>7208321.23/1000</f>
        <v>7208.3212300000005</v>
      </c>
      <c r="H23" s="48">
        <v>7208.32</v>
      </c>
      <c r="I23" s="48">
        <f>SUM(J23:N23)</f>
        <v>508.5</v>
      </c>
      <c r="J23" s="48">
        <v>0</v>
      </c>
      <c r="K23" s="48">
        <v>0</v>
      </c>
      <c r="L23" s="48">
        <v>0</v>
      </c>
      <c r="M23" s="48">
        <v>508.5</v>
      </c>
      <c r="N23" s="48">
        <f>SUM(O23:P23)</f>
        <v>0</v>
      </c>
      <c r="O23" s="48">
        <v>0</v>
      </c>
      <c r="P23" s="49">
        <v>0</v>
      </c>
      <c r="Q23" s="50">
        <v>0</v>
      </c>
      <c r="R23" s="51">
        <v>0</v>
      </c>
      <c r="S23" s="73"/>
    </row>
    <row r="24" spans="2:21" s="37" customFormat="1" ht="20.100000000000001" customHeight="1" x14ac:dyDescent="0.2">
      <c r="B24" s="58" t="s">
        <v>22</v>
      </c>
      <c r="C24" s="77" t="s">
        <v>39</v>
      </c>
      <c r="D24" s="77"/>
      <c r="E24" s="77"/>
      <c r="F24" s="59"/>
      <c r="G24" s="28">
        <f>SUM(G25:G28)</f>
        <v>765.58</v>
      </c>
      <c r="H24" s="28">
        <f t="shared" ref="H24:R24" si="6">SUM(H25:H28)</f>
        <v>49111.07</v>
      </c>
      <c r="I24" s="28">
        <f t="shared" si="6"/>
        <v>1607.3</v>
      </c>
      <c r="J24" s="28">
        <f t="shared" si="6"/>
        <v>0</v>
      </c>
      <c r="K24" s="28">
        <f t="shared" si="6"/>
        <v>0</v>
      </c>
      <c r="L24" s="28">
        <f t="shared" si="6"/>
        <v>0</v>
      </c>
      <c r="M24" s="28">
        <f t="shared" si="6"/>
        <v>0</v>
      </c>
      <c r="N24" s="28">
        <f t="shared" si="6"/>
        <v>1607.3</v>
      </c>
      <c r="O24" s="28">
        <f t="shared" si="6"/>
        <v>447.9</v>
      </c>
      <c r="P24" s="28">
        <f t="shared" si="6"/>
        <v>1159.3999999999999</v>
      </c>
      <c r="Q24" s="28">
        <f t="shared" si="6"/>
        <v>0</v>
      </c>
      <c r="R24" s="28">
        <f t="shared" si="6"/>
        <v>0</v>
      </c>
      <c r="S24" s="72"/>
    </row>
    <row r="25" spans="2:21" s="37" customFormat="1" ht="36.75" customHeight="1" x14ac:dyDescent="0.2">
      <c r="B25" s="47" t="s">
        <v>40</v>
      </c>
      <c r="C25" s="78" t="s">
        <v>61</v>
      </c>
      <c r="D25" s="79"/>
      <c r="E25" s="80"/>
      <c r="F25" s="17" t="s">
        <v>65</v>
      </c>
      <c r="G25" s="74">
        <v>138.25</v>
      </c>
      <c r="H25" s="75">
        <v>9029.33</v>
      </c>
      <c r="I25" s="48">
        <f>SUM(J25:N25)</f>
        <v>414.6</v>
      </c>
      <c r="J25" s="48">
        <v>0</v>
      </c>
      <c r="K25" s="53">
        <v>0</v>
      </c>
      <c r="L25" s="48">
        <v>0</v>
      </c>
      <c r="M25" s="48">
        <v>0</v>
      </c>
      <c r="N25" s="48">
        <f>SUM(O25:P25)</f>
        <v>414.6</v>
      </c>
      <c r="O25" s="53">
        <f>213-90+47</f>
        <v>170</v>
      </c>
      <c r="P25" s="48">
        <v>244.6</v>
      </c>
      <c r="Q25" s="50">
        <v>0</v>
      </c>
      <c r="R25" s="51">
        <v>0</v>
      </c>
      <c r="S25" s="72"/>
      <c r="U25" s="25"/>
    </row>
    <row r="26" spans="2:21" s="37" customFormat="1" ht="36.75" customHeight="1" x14ac:dyDescent="0.2">
      <c r="B26" s="47" t="s">
        <v>57</v>
      </c>
      <c r="C26" s="78" t="s">
        <v>62</v>
      </c>
      <c r="D26" s="79"/>
      <c r="E26" s="80"/>
      <c r="F26" s="17" t="s">
        <v>65</v>
      </c>
      <c r="G26" s="74">
        <v>144.21</v>
      </c>
      <c r="H26" s="75">
        <v>8019.56</v>
      </c>
      <c r="I26" s="48">
        <f>SUM(J26:N26)</f>
        <v>384.7</v>
      </c>
      <c r="J26" s="48">
        <v>0</v>
      </c>
      <c r="K26" s="53">
        <v>0</v>
      </c>
      <c r="L26" s="48">
        <v>0</v>
      </c>
      <c r="M26" s="48">
        <v>0</v>
      </c>
      <c r="N26" s="48">
        <f>SUM(O26:P26)</f>
        <v>384.7</v>
      </c>
      <c r="O26" s="53">
        <f>208.5-90+50</f>
        <v>168.5</v>
      </c>
      <c r="P26" s="48">
        <v>216.2</v>
      </c>
      <c r="Q26" s="50">
        <v>0</v>
      </c>
      <c r="R26" s="51">
        <v>0</v>
      </c>
      <c r="S26" s="72"/>
      <c r="U26" s="25"/>
    </row>
    <row r="27" spans="2:21" s="37" customFormat="1" ht="36.75" customHeight="1" x14ac:dyDescent="0.2">
      <c r="B27" s="47" t="s">
        <v>66</v>
      </c>
      <c r="C27" s="78" t="s">
        <v>63</v>
      </c>
      <c r="D27" s="79"/>
      <c r="E27" s="80"/>
      <c r="F27" s="17" t="s">
        <v>65</v>
      </c>
      <c r="G27" s="74">
        <v>244.75</v>
      </c>
      <c r="H27" s="75">
        <v>18478.43</v>
      </c>
      <c r="I27" s="48">
        <f>SUM(J27:N27)</f>
        <v>432</v>
      </c>
      <c r="J27" s="48">
        <v>0</v>
      </c>
      <c r="K27" s="53">
        <v>0</v>
      </c>
      <c r="L27" s="48">
        <v>0</v>
      </c>
      <c r="M27" s="48">
        <v>0</v>
      </c>
      <c r="N27" s="48">
        <f>SUM(O27:P27)</f>
        <v>432</v>
      </c>
      <c r="O27" s="53">
        <v>57.7</v>
      </c>
      <c r="P27" s="48">
        <v>374.3</v>
      </c>
      <c r="Q27" s="50">
        <v>0</v>
      </c>
      <c r="R27" s="51">
        <v>0</v>
      </c>
      <c r="S27" s="72"/>
      <c r="U27" s="25"/>
    </row>
    <row r="28" spans="2:21" s="37" customFormat="1" ht="36.75" customHeight="1" x14ac:dyDescent="0.2">
      <c r="B28" s="47" t="s">
        <v>67</v>
      </c>
      <c r="C28" s="78" t="s">
        <v>64</v>
      </c>
      <c r="D28" s="79"/>
      <c r="E28" s="80"/>
      <c r="F28" s="17" t="s">
        <v>65</v>
      </c>
      <c r="G28" s="74">
        <v>238.37</v>
      </c>
      <c r="H28" s="75">
        <v>13583.75</v>
      </c>
      <c r="I28" s="48">
        <f>SUM(J28:N28)</f>
        <v>376</v>
      </c>
      <c r="J28" s="48">
        <v>0</v>
      </c>
      <c r="K28" s="53">
        <v>0</v>
      </c>
      <c r="L28" s="48">
        <v>0</v>
      </c>
      <c r="M28" s="48">
        <v>0</v>
      </c>
      <c r="N28" s="48">
        <f>SUM(O28:P28)</f>
        <v>376</v>
      </c>
      <c r="O28" s="53">
        <v>51.7</v>
      </c>
      <c r="P28" s="48">
        <v>324.3</v>
      </c>
      <c r="Q28" s="50">
        <v>0</v>
      </c>
      <c r="R28" s="51">
        <v>0</v>
      </c>
      <c r="S28" s="72"/>
      <c r="U28" s="25"/>
    </row>
    <row r="29" spans="2:21" s="41" customFormat="1" ht="27.75" customHeight="1" x14ac:dyDescent="0.2">
      <c r="B29" s="52" t="s">
        <v>24</v>
      </c>
      <c r="C29" s="84" t="s">
        <v>25</v>
      </c>
      <c r="D29" s="84"/>
      <c r="E29" s="84"/>
      <c r="F29" s="31"/>
      <c r="G29" s="30">
        <f t="shared" ref="G29:R29" si="7">G30</f>
        <v>0</v>
      </c>
      <c r="H29" s="30">
        <f t="shared" si="7"/>
        <v>0</v>
      </c>
      <c r="I29" s="30">
        <f t="shared" si="7"/>
        <v>0</v>
      </c>
      <c r="J29" s="30">
        <f t="shared" si="7"/>
        <v>0</v>
      </c>
      <c r="K29" s="30">
        <f t="shared" si="7"/>
        <v>0</v>
      </c>
      <c r="L29" s="30">
        <f t="shared" si="7"/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 t="shared" si="7"/>
        <v>0</v>
      </c>
      <c r="Q29" s="30">
        <f t="shared" si="7"/>
        <v>0</v>
      </c>
      <c r="R29" s="30">
        <f t="shared" si="7"/>
        <v>0</v>
      </c>
      <c r="S29" s="73"/>
    </row>
    <row r="30" spans="2:21" s="41" customFormat="1" ht="8.4499999999999993" customHeight="1" x14ac:dyDescent="0.2">
      <c r="B30" s="47"/>
      <c r="C30" s="78"/>
      <c r="D30" s="79"/>
      <c r="E30" s="80"/>
      <c r="F30" s="17"/>
      <c r="G30" s="48"/>
      <c r="H30" s="48"/>
      <c r="I30" s="48"/>
      <c r="J30" s="48"/>
      <c r="K30" s="53"/>
      <c r="L30" s="48"/>
      <c r="M30" s="48"/>
      <c r="N30" s="53"/>
      <c r="O30" s="48"/>
      <c r="P30" s="49"/>
      <c r="Q30" s="54"/>
      <c r="R30" s="55"/>
      <c r="S30" s="73"/>
    </row>
    <row r="31" spans="2:21" s="37" customFormat="1" ht="35.1" customHeight="1" x14ac:dyDescent="0.2">
      <c r="B31" s="42">
        <v>2</v>
      </c>
      <c r="C31" s="88" t="s">
        <v>30</v>
      </c>
      <c r="D31" s="88"/>
      <c r="E31" s="88"/>
      <c r="F31" s="43"/>
      <c r="G31" s="44">
        <f>G32+G34+G36</f>
        <v>12334.28</v>
      </c>
      <c r="H31" s="44">
        <f t="shared" ref="H31:R31" si="8">H32+H34+H36</f>
        <v>17222.79</v>
      </c>
      <c r="I31" s="44">
        <f t="shared" si="8"/>
        <v>9136.42</v>
      </c>
      <c r="J31" s="44">
        <f t="shared" si="8"/>
        <v>0</v>
      </c>
      <c r="K31" s="44">
        <f t="shared" si="8"/>
        <v>3800.42</v>
      </c>
      <c r="L31" s="44">
        <f t="shared" si="8"/>
        <v>0</v>
      </c>
      <c r="M31" s="44">
        <f t="shared" si="8"/>
        <v>0</v>
      </c>
      <c r="N31" s="44">
        <f t="shared" si="8"/>
        <v>5336</v>
      </c>
      <c r="O31" s="44">
        <f t="shared" si="8"/>
        <v>0</v>
      </c>
      <c r="P31" s="44">
        <f t="shared" si="8"/>
        <v>5336</v>
      </c>
      <c r="Q31" s="44">
        <f t="shared" si="8"/>
        <v>0</v>
      </c>
      <c r="R31" s="44">
        <f t="shared" si="8"/>
        <v>0</v>
      </c>
      <c r="S31" s="72"/>
    </row>
    <row r="32" spans="2:21" s="37" customFormat="1" ht="20.100000000000001" customHeight="1" x14ac:dyDescent="0.2">
      <c r="B32" s="45" t="s">
        <v>20</v>
      </c>
      <c r="C32" s="82" t="s">
        <v>21</v>
      </c>
      <c r="D32" s="82"/>
      <c r="E32" s="82"/>
      <c r="F32" s="56"/>
      <c r="G32" s="57">
        <f t="shared" ref="G32:R32" si="9">SUM(G33)</f>
        <v>12334.28</v>
      </c>
      <c r="H32" s="57">
        <f t="shared" si="9"/>
        <v>17222.79</v>
      </c>
      <c r="I32" s="57">
        <f t="shared" si="9"/>
        <v>9136.42</v>
      </c>
      <c r="J32" s="57">
        <f t="shared" si="9"/>
        <v>0</v>
      </c>
      <c r="K32" s="57">
        <f t="shared" si="9"/>
        <v>3800.42</v>
      </c>
      <c r="L32" s="57">
        <f t="shared" si="9"/>
        <v>0</v>
      </c>
      <c r="M32" s="57">
        <f t="shared" si="9"/>
        <v>0</v>
      </c>
      <c r="N32" s="57">
        <f t="shared" si="9"/>
        <v>5336</v>
      </c>
      <c r="O32" s="57">
        <f t="shared" si="9"/>
        <v>0</v>
      </c>
      <c r="P32" s="57">
        <f t="shared" si="9"/>
        <v>5336</v>
      </c>
      <c r="Q32" s="57">
        <f t="shared" si="9"/>
        <v>0</v>
      </c>
      <c r="R32" s="57">
        <f t="shared" si="9"/>
        <v>0</v>
      </c>
      <c r="S32" s="72"/>
    </row>
    <row r="33" spans="2:21" s="37" customFormat="1" ht="37.5" customHeight="1" x14ac:dyDescent="0.2">
      <c r="B33" s="47" t="s">
        <v>27</v>
      </c>
      <c r="C33" s="81" t="s">
        <v>31</v>
      </c>
      <c r="D33" s="81"/>
      <c r="E33" s="81"/>
      <c r="F33" s="17" t="s">
        <v>32</v>
      </c>
      <c r="G33" s="49">
        <v>12334.28</v>
      </c>
      <c r="H33" s="49">
        <v>17222.79</v>
      </c>
      <c r="I33" s="48">
        <f>SUM(J33:N33)</f>
        <v>9136.42</v>
      </c>
      <c r="J33" s="48">
        <v>0</v>
      </c>
      <c r="K33" s="53">
        <v>3800.42</v>
      </c>
      <c r="L33" s="48">
        <v>0</v>
      </c>
      <c r="M33" s="48">
        <v>0</v>
      </c>
      <c r="N33" s="48">
        <f>SUM(O33:P33)</f>
        <v>5336</v>
      </c>
      <c r="O33" s="48">
        <v>0</v>
      </c>
      <c r="P33" s="48">
        <v>5336</v>
      </c>
      <c r="Q33" s="50">
        <v>0</v>
      </c>
      <c r="R33" s="51">
        <v>0</v>
      </c>
      <c r="S33" s="72"/>
      <c r="U33" s="25"/>
    </row>
    <row r="34" spans="2:21" s="37" customFormat="1" ht="20.100000000000001" customHeight="1" x14ac:dyDescent="0.2">
      <c r="B34" s="58" t="s">
        <v>22</v>
      </c>
      <c r="C34" s="77" t="s">
        <v>39</v>
      </c>
      <c r="D34" s="77"/>
      <c r="E34" s="77"/>
      <c r="F34" s="59"/>
      <c r="G34" s="28">
        <f>G35</f>
        <v>0</v>
      </c>
      <c r="H34" s="28">
        <f t="shared" ref="H34:R34" si="10">H35</f>
        <v>0</v>
      </c>
      <c r="I34" s="28">
        <f t="shared" si="10"/>
        <v>0</v>
      </c>
      <c r="J34" s="28">
        <f t="shared" si="10"/>
        <v>0</v>
      </c>
      <c r="K34" s="28">
        <f t="shared" si="10"/>
        <v>0</v>
      </c>
      <c r="L34" s="28">
        <f t="shared" si="10"/>
        <v>0</v>
      </c>
      <c r="M34" s="28">
        <f t="shared" si="10"/>
        <v>0</v>
      </c>
      <c r="N34" s="28">
        <f t="shared" si="10"/>
        <v>0</v>
      </c>
      <c r="O34" s="28">
        <f t="shared" si="10"/>
        <v>0</v>
      </c>
      <c r="P34" s="28">
        <f t="shared" si="10"/>
        <v>0</v>
      </c>
      <c r="Q34" s="28">
        <f t="shared" si="10"/>
        <v>0</v>
      </c>
      <c r="R34" s="28">
        <f t="shared" si="10"/>
        <v>0</v>
      </c>
      <c r="S34" s="72"/>
    </row>
    <row r="35" spans="2:21" s="41" customFormat="1" ht="8.4499999999999993" customHeight="1" x14ac:dyDescent="0.2">
      <c r="B35" s="47"/>
      <c r="C35" s="78"/>
      <c r="D35" s="79"/>
      <c r="E35" s="80"/>
      <c r="F35" s="17"/>
      <c r="G35" s="48"/>
      <c r="H35" s="48"/>
      <c r="I35" s="48"/>
      <c r="J35" s="48"/>
      <c r="K35" s="53"/>
      <c r="L35" s="48"/>
      <c r="M35" s="48"/>
      <c r="N35" s="53"/>
      <c r="O35" s="48"/>
      <c r="P35" s="49"/>
      <c r="Q35" s="54"/>
      <c r="R35" s="55"/>
      <c r="S35" s="73"/>
    </row>
    <row r="36" spans="2:21" s="41" customFormat="1" ht="27" customHeight="1" x14ac:dyDescent="0.2">
      <c r="B36" s="52" t="s">
        <v>24</v>
      </c>
      <c r="C36" s="84" t="s">
        <v>25</v>
      </c>
      <c r="D36" s="84"/>
      <c r="E36" s="84"/>
      <c r="F36" s="31"/>
      <c r="G36" s="30">
        <f t="shared" ref="G36:R36" si="11">G37</f>
        <v>0</v>
      </c>
      <c r="H36" s="30">
        <f t="shared" si="11"/>
        <v>0</v>
      </c>
      <c r="I36" s="30">
        <f t="shared" si="11"/>
        <v>0</v>
      </c>
      <c r="J36" s="30">
        <f t="shared" si="11"/>
        <v>0</v>
      </c>
      <c r="K36" s="30">
        <f t="shared" si="11"/>
        <v>0</v>
      </c>
      <c r="L36" s="30">
        <f t="shared" si="11"/>
        <v>0</v>
      </c>
      <c r="M36" s="30">
        <f t="shared" si="11"/>
        <v>0</v>
      </c>
      <c r="N36" s="30">
        <f t="shared" si="11"/>
        <v>0</v>
      </c>
      <c r="O36" s="30">
        <f t="shared" si="11"/>
        <v>0</v>
      </c>
      <c r="P36" s="30">
        <f t="shared" si="11"/>
        <v>0</v>
      </c>
      <c r="Q36" s="30">
        <f t="shared" si="11"/>
        <v>0</v>
      </c>
      <c r="R36" s="30">
        <f t="shared" si="11"/>
        <v>0</v>
      </c>
      <c r="S36" s="73"/>
    </row>
    <row r="37" spans="2:21" s="41" customFormat="1" ht="8.4499999999999993" customHeight="1" x14ac:dyDescent="0.2">
      <c r="B37" s="47"/>
      <c r="C37" s="78"/>
      <c r="D37" s="79"/>
      <c r="E37" s="80"/>
      <c r="F37" s="17"/>
      <c r="G37" s="48"/>
      <c r="H37" s="48"/>
      <c r="I37" s="48"/>
      <c r="J37" s="48"/>
      <c r="K37" s="53"/>
      <c r="L37" s="48"/>
      <c r="M37" s="48"/>
      <c r="N37" s="53"/>
      <c r="O37" s="48"/>
      <c r="P37" s="49"/>
      <c r="Q37" s="54"/>
      <c r="R37" s="55"/>
      <c r="S37" s="73"/>
    </row>
    <row r="38" spans="2:21" s="37" customFormat="1" ht="41.45" customHeight="1" x14ac:dyDescent="0.2">
      <c r="B38" s="42">
        <v>3</v>
      </c>
      <c r="C38" s="88" t="s">
        <v>33</v>
      </c>
      <c r="D38" s="88"/>
      <c r="E38" s="88"/>
      <c r="F38" s="43"/>
      <c r="G38" s="44">
        <f>G39+G44+G46</f>
        <v>15105.42</v>
      </c>
      <c r="H38" s="44">
        <f t="shared" ref="H38:R38" si="12">H39+H44+H46</f>
        <v>23468.57</v>
      </c>
      <c r="I38" s="44">
        <f t="shared" si="12"/>
        <v>14285.880000000001</v>
      </c>
      <c r="J38" s="44">
        <f t="shared" si="12"/>
        <v>0</v>
      </c>
      <c r="K38" s="44">
        <f t="shared" si="12"/>
        <v>1296.27</v>
      </c>
      <c r="L38" s="44">
        <f t="shared" si="12"/>
        <v>0</v>
      </c>
      <c r="M38" s="44">
        <f t="shared" si="12"/>
        <v>563.08000000000004</v>
      </c>
      <c r="N38" s="44">
        <f t="shared" si="12"/>
        <v>12426.53</v>
      </c>
      <c r="O38" s="44">
        <f t="shared" si="12"/>
        <v>812.63</v>
      </c>
      <c r="P38" s="44">
        <f t="shared" si="12"/>
        <v>11613.9</v>
      </c>
      <c r="Q38" s="44">
        <f t="shared" si="12"/>
        <v>0</v>
      </c>
      <c r="R38" s="44">
        <f t="shared" si="12"/>
        <v>0</v>
      </c>
      <c r="S38" s="72"/>
    </row>
    <row r="39" spans="2:21" s="37" customFormat="1" ht="20.100000000000001" customHeight="1" x14ac:dyDescent="0.2">
      <c r="B39" s="45" t="s">
        <v>20</v>
      </c>
      <c r="C39" s="82" t="s">
        <v>21</v>
      </c>
      <c r="D39" s="82"/>
      <c r="E39" s="82"/>
      <c r="F39" s="56"/>
      <c r="G39" s="57">
        <f>SUM(G40:G43)</f>
        <v>15105.42</v>
      </c>
      <c r="H39" s="57">
        <f t="shared" ref="H39:R39" si="13">SUM(H40:H43)</f>
        <v>23468.57</v>
      </c>
      <c r="I39" s="57">
        <f t="shared" si="13"/>
        <v>14285.880000000001</v>
      </c>
      <c r="J39" s="57">
        <f t="shared" si="13"/>
        <v>0</v>
      </c>
      <c r="K39" s="57">
        <f t="shared" si="13"/>
        <v>1296.27</v>
      </c>
      <c r="L39" s="57">
        <f t="shared" si="13"/>
        <v>0</v>
      </c>
      <c r="M39" s="57">
        <f t="shared" si="13"/>
        <v>563.08000000000004</v>
      </c>
      <c r="N39" s="57">
        <f t="shared" si="13"/>
        <v>12426.53</v>
      </c>
      <c r="O39" s="57">
        <f t="shared" si="13"/>
        <v>812.63</v>
      </c>
      <c r="P39" s="57">
        <f t="shared" si="13"/>
        <v>11613.9</v>
      </c>
      <c r="Q39" s="57">
        <f t="shared" si="13"/>
        <v>0</v>
      </c>
      <c r="R39" s="57">
        <f t="shared" si="13"/>
        <v>0</v>
      </c>
      <c r="S39" s="72"/>
    </row>
    <row r="40" spans="2:21" s="37" customFormat="1" ht="45" customHeight="1" x14ac:dyDescent="0.2">
      <c r="B40" s="47" t="s">
        <v>27</v>
      </c>
      <c r="C40" s="81" t="s">
        <v>34</v>
      </c>
      <c r="D40" s="81"/>
      <c r="E40" s="81"/>
      <c r="F40" s="17" t="s">
        <v>35</v>
      </c>
      <c r="G40" s="48">
        <v>4370.05</v>
      </c>
      <c r="H40" s="48">
        <v>4778.13</v>
      </c>
      <c r="I40" s="48">
        <f>SUM(J40:N40)</f>
        <v>1619.45</v>
      </c>
      <c r="J40" s="48">
        <v>0</v>
      </c>
      <c r="K40" s="53">
        <v>1296.27</v>
      </c>
      <c r="L40" s="48">
        <v>0</v>
      </c>
      <c r="M40" s="48">
        <v>0</v>
      </c>
      <c r="N40" s="48">
        <f>SUM(O40:P40)</f>
        <v>323.18</v>
      </c>
      <c r="O40" s="40">
        <v>0</v>
      </c>
      <c r="P40" s="48">
        <v>323.18</v>
      </c>
      <c r="Q40" s="50">
        <v>0</v>
      </c>
      <c r="R40" s="51">
        <v>0</v>
      </c>
      <c r="S40" s="72"/>
      <c r="U40" s="25"/>
    </row>
    <row r="41" spans="2:21" s="37" customFormat="1" ht="34.5" customHeight="1" x14ac:dyDescent="0.2">
      <c r="B41" s="47" t="s">
        <v>36</v>
      </c>
      <c r="C41" s="81" t="s">
        <v>37</v>
      </c>
      <c r="D41" s="81"/>
      <c r="E41" s="81"/>
      <c r="F41" s="17" t="s">
        <v>38</v>
      </c>
      <c r="G41" s="48">
        <v>2384.2199999999998</v>
      </c>
      <c r="H41" s="48">
        <v>919.71</v>
      </c>
      <c r="I41" s="48">
        <f>SUM(J41:N41)</f>
        <v>563.08000000000004</v>
      </c>
      <c r="J41" s="48">
        <v>0</v>
      </c>
      <c r="K41" s="53">
        <v>0</v>
      </c>
      <c r="L41" s="48">
        <v>0</v>
      </c>
      <c r="M41" s="53">
        <f>553+3.09+6.99</f>
        <v>563.08000000000004</v>
      </c>
      <c r="N41" s="48">
        <f>SUM(O41:P41)</f>
        <v>0</v>
      </c>
      <c r="O41" s="48">
        <v>0</v>
      </c>
      <c r="P41" s="48">
        <v>0</v>
      </c>
      <c r="Q41" s="50">
        <v>0</v>
      </c>
      <c r="R41" s="51">
        <v>0</v>
      </c>
      <c r="S41" s="72"/>
    </row>
    <row r="42" spans="2:21" s="37" customFormat="1" ht="36.75" customHeight="1" x14ac:dyDescent="0.2">
      <c r="B42" s="47" t="s">
        <v>53</v>
      </c>
      <c r="C42" s="81" t="s">
        <v>41</v>
      </c>
      <c r="D42" s="85"/>
      <c r="E42" s="85"/>
      <c r="F42" s="17" t="s">
        <v>42</v>
      </c>
      <c r="G42" s="48">
        <v>100</v>
      </c>
      <c r="H42" s="48">
        <v>9519.58</v>
      </c>
      <c r="I42" s="48">
        <f>SUM(J42:N42)</f>
        <v>8894.35</v>
      </c>
      <c r="J42" s="48">
        <v>0</v>
      </c>
      <c r="K42" s="53">
        <v>0</v>
      </c>
      <c r="L42" s="48">
        <v>0</v>
      </c>
      <c r="M42" s="48">
        <v>0</v>
      </c>
      <c r="N42" s="48">
        <f>SUM(O42:P42)</f>
        <v>8894.35</v>
      </c>
      <c r="O42" s="53">
        <v>573.03</v>
      </c>
      <c r="P42" s="48">
        <v>8321.32</v>
      </c>
      <c r="Q42" s="50">
        <v>0</v>
      </c>
      <c r="R42" s="51">
        <v>0</v>
      </c>
      <c r="S42" s="72"/>
      <c r="U42" s="25"/>
    </row>
    <row r="43" spans="2:21" s="37" customFormat="1" ht="36.75" customHeight="1" x14ac:dyDescent="0.2">
      <c r="B43" s="47" t="s">
        <v>68</v>
      </c>
      <c r="C43" s="81" t="s">
        <v>58</v>
      </c>
      <c r="D43" s="85"/>
      <c r="E43" s="85"/>
      <c r="F43" s="17" t="s">
        <v>59</v>
      </c>
      <c r="G43" s="48">
        <v>8251.15</v>
      </c>
      <c r="H43" s="48">
        <v>8251.15</v>
      </c>
      <c r="I43" s="48">
        <f>SUM(J43:N43)</f>
        <v>3209</v>
      </c>
      <c r="J43" s="48">
        <v>0</v>
      </c>
      <c r="K43" s="53">
        <v>0</v>
      </c>
      <c r="L43" s="48">
        <v>0</v>
      </c>
      <c r="M43" s="48">
        <v>0</v>
      </c>
      <c r="N43" s="48">
        <f>SUM(O43:P43)</f>
        <v>3209</v>
      </c>
      <c r="O43" s="53">
        <v>239.6</v>
      </c>
      <c r="P43" s="48">
        <v>2969.4</v>
      </c>
      <c r="Q43" s="50">
        <v>0</v>
      </c>
      <c r="R43" s="51">
        <v>0</v>
      </c>
      <c r="S43" s="72"/>
      <c r="U43" s="25"/>
    </row>
    <row r="44" spans="2:21" s="37" customFormat="1" ht="20.100000000000001" customHeight="1" x14ac:dyDescent="0.2">
      <c r="B44" s="58" t="s">
        <v>22</v>
      </c>
      <c r="C44" s="77" t="s">
        <v>39</v>
      </c>
      <c r="D44" s="77"/>
      <c r="E44" s="77"/>
      <c r="F44" s="59"/>
      <c r="G44" s="28">
        <f>G45</f>
        <v>0</v>
      </c>
      <c r="H44" s="28">
        <f t="shared" ref="H44:R44" si="14">H45</f>
        <v>0</v>
      </c>
      <c r="I44" s="28">
        <f t="shared" si="14"/>
        <v>0</v>
      </c>
      <c r="J44" s="28">
        <f t="shared" si="14"/>
        <v>0</v>
      </c>
      <c r="K44" s="28">
        <f t="shared" si="14"/>
        <v>0</v>
      </c>
      <c r="L44" s="28">
        <f t="shared" si="14"/>
        <v>0</v>
      </c>
      <c r="M44" s="28">
        <f t="shared" si="14"/>
        <v>0</v>
      </c>
      <c r="N44" s="28">
        <f t="shared" si="14"/>
        <v>0</v>
      </c>
      <c r="O44" s="28">
        <f t="shared" si="14"/>
        <v>0</v>
      </c>
      <c r="P44" s="28">
        <f t="shared" si="14"/>
        <v>0</v>
      </c>
      <c r="Q44" s="28">
        <f t="shared" si="14"/>
        <v>0</v>
      </c>
      <c r="R44" s="28">
        <f t="shared" si="14"/>
        <v>0</v>
      </c>
      <c r="S44" s="72"/>
    </row>
    <row r="45" spans="2:21" s="41" customFormat="1" ht="8.4499999999999993" customHeight="1" x14ac:dyDescent="0.2">
      <c r="B45" s="47"/>
      <c r="C45" s="78"/>
      <c r="D45" s="79"/>
      <c r="E45" s="80"/>
      <c r="F45" s="17"/>
      <c r="G45" s="48"/>
      <c r="H45" s="48"/>
      <c r="I45" s="48"/>
      <c r="J45" s="48"/>
      <c r="K45" s="53"/>
      <c r="L45" s="48"/>
      <c r="M45" s="48"/>
      <c r="N45" s="53"/>
      <c r="O45" s="48"/>
      <c r="P45" s="49"/>
      <c r="Q45" s="54"/>
      <c r="R45" s="55"/>
      <c r="S45" s="73"/>
    </row>
    <row r="46" spans="2:21" s="41" customFormat="1" ht="27" customHeight="1" x14ac:dyDescent="0.2">
      <c r="B46" s="52" t="s">
        <v>24</v>
      </c>
      <c r="C46" s="84" t="s">
        <v>25</v>
      </c>
      <c r="D46" s="84"/>
      <c r="E46" s="84"/>
      <c r="F46" s="31"/>
      <c r="G46" s="30">
        <f t="shared" ref="G46:R46" si="15">G47</f>
        <v>0</v>
      </c>
      <c r="H46" s="30">
        <f t="shared" si="15"/>
        <v>0</v>
      </c>
      <c r="I46" s="30">
        <f t="shared" si="15"/>
        <v>0</v>
      </c>
      <c r="J46" s="30">
        <f t="shared" si="15"/>
        <v>0</v>
      </c>
      <c r="K46" s="30">
        <f t="shared" si="15"/>
        <v>0</v>
      </c>
      <c r="L46" s="30">
        <f t="shared" si="15"/>
        <v>0</v>
      </c>
      <c r="M46" s="30">
        <f t="shared" si="15"/>
        <v>0</v>
      </c>
      <c r="N46" s="30">
        <f t="shared" si="15"/>
        <v>0</v>
      </c>
      <c r="O46" s="30">
        <f t="shared" si="15"/>
        <v>0</v>
      </c>
      <c r="P46" s="30">
        <f t="shared" si="15"/>
        <v>0</v>
      </c>
      <c r="Q46" s="30">
        <f t="shared" si="15"/>
        <v>0</v>
      </c>
      <c r="R46" s="30">
        <f t="shared" si="15"/>
        <v>0</v>
      </c>
      <c r="S46" s="73"/>
    </row>
    <row r="47" spans="2:21" s="41" customFormat="1" ht="8.4499999999999993" customHeight="1" x14ac:dyDescent="0.2">
      <c r="B47" s="47"/>
      <c r="C47" s="78"/>
      <c r="D47" s="79"/>
      <c r="E47" s="80"/>
      <c r="F47" s="17"/>
      <c r="G47" s="48"/>
      <c r="H47" s="48"/>
      <c r="I47" s="48"/>
      <c r="J47" s="48"/>
      <c r="K47" s="53"/>
      <c r="L47" s="48"/>
      <c r="M47" s="48"/>
      <c r="N47" s="53"/>
      <c r="O47" s="48"/>
      <c r="P47" s="49"/>
      <c r="Q47" s="54"/>
      <c r="R47" s="55"/>
      <c r="S47" s="73"/>
    </row>
    <row r="48" spans="2:21" s="37" customFormat="1" ht="35.1" customHeight="1" x14ac:dyDescent="0.2">
      <c r="B48" s="60">
        <v>4</v>
      </c>
      <c r="C48" s="87" t="s">
        <v>43</v>
      </c>
      <c r="D48" s="87"/>
      <c r="E48" s="87"/>
      <c r="F48" s="43"/>
      <c r="G48" s="44">
        <f>G49+G52+G54</f>
        <v>4558.79</v>
      </c>
      <c r="H48" s="44">
        <f t="shared" ref="H48:R48" si="16">H49+H52+H54</f>
        <v>4660.7700000000004</v>
      </c>
      <c r="I48" s="44">
        <f t="shared" si="16"/>
        <v>1659.22</v>
      </c>
      <c r="J48" s="44">
        <f t="shared" si="16"/>
        <v>0</v>
      </c>
      <c r="K48" s="44">
        <f t="shared" si="16"/>
        <v>0</v>
      </c>
      <c r="L48" s="44">
        <f t="shared" si="16"/>
        <v>0</v>
      </c>
      <c r="M48" s="44">
        <f t="shared" si="16"/>
        <v>1659.22</v>
      </c>
      <c r="N48" s="44">
        <f t="shared" si="16"/>
        <v>0</v>
      </c>
      <c r="O48" s="44">
        <f t="shared" si="16"/>
        <v>0</v>
      </c>
      <c r="P48" s="44">
        <f t="shared" si="16"/>
        <v>0</v>
      </c>
      <c r="Q48" s="44">
        <f t="shared" si="16"/>
        <v>0</v>
      </c>
      <c r="R48" s="44">
        <f t="shared" si="16"/>
        <v>0</v>
      </c>
      <c r="S48" s="72"/>
    </row>
    <row r="49" spans="2:21" s="37" customFormat="1" ht="20.100000000000001" customHeight="1" x14ac:dyDescent="0.2">
      <c r="B49" s="45" t="s">
        <v>20</v>
      </c>
      <c r="C49" s="82" t="s">
        <v>21</v>
      </c>
      <c r="D49" s="82"/>
      <c r="E49" s="82"/>
      <c r="F49" s="56"/>
      <c r="G49" s="57">
        <f t="shared" ref="G49:R49" si="17">SUM(G50:G51)</f>
        <v>4558.79</v>
      </c>
      <c r="H49" s="57">
        <f t="shared" si="17"/>
        <v>4660.7700000000004</v>
      </c>
      <c r="I49" s="57">
        <f t="shared" si="17"/>
        <v>1659.22</v>
      </c>
      <c r="J49" s="57">
        <f t="shared" si="17"/>
        <v>0</v>
      </c>
      <c r="K49" s="57">
        <f t="shared" si="17"/>
        <v>0</v>
      </c>
      <c r="L49" s="57">
        <f t="shared" si="17"/>
        <v>0</v>
      </c>
      <c r="M49" s="57">
        <f t="shared" si="17"/>
        <v>1659.22</v>
      </c>
      <c r="N49" s="57">
        <f t="shared" si="17"/>
        <v>0</v>
      </c>
      <c r="O49" s="57">
        <f t="shared" si="17"/>
        <v>0</v>
      </c>
      <c r="P49" s="57">
        <f t="shared" si="17"/>
        <v>0</v>
      </c>
      <c r="Q49" s="57">
        <f t="shared" si="17"/>
        <v>0</v>
      </c>
      <c r="R49" s="57">
        <f t="shared" si="17"/>
        <v>0</v>
      </c>
      <c r="S49" s="72"/>
    </row>
    <row r="50" spans="2:21" s="37" customFormat="1" ht="53.25" hidden="1" customHeight="1" x14ac:dyDescent="0.2">
      <c r="B50" s="47" t="s">
        <v>27</v>
      </c>
      <c r="C50" s="81" t="s">
        <v>44</v>
      </c>
      <c r="D50" s="81"/>
      <c r="E50" s="81"/>
      <c r="F50" s="17" t="s">
        <v>45</v>
      </c>
      <c r="G50" s="48">
        <v>0</v>
      </c>
      <c r="H50" s="48">
        <v>0</v>
      </c>
      <c r="I50" s="48">
        <f>SUM(J50:N50)</f>
        <v>0</v>
      </c>
      <c r="J50" s="48">
        <v>0</v>
      </c>
      <c r="K50" s="53">
        <v>0</v>
      </c>
      <c r="L50" s="48">
        <v>0</v>
      </c>
      <c r="M50" s="53">
        <v>0</v>
      </c>
      <c r="N50" s="48">
        <f>SUM(O50:P50)</f>
        <v>0</v>
      </c>
      <c r="O50" s="48">
        <v>0</v>
      </c>
      <c r="P50" s="48">
        <v>0</v>
      </c>
      <c r="Q50" s="50">
        <v>0</v>
      </c>
      <c r="R50" s="51">
        <v>0</v>
      </c>
      <c r="S50" s="72"/>
    </row>
    <row r="51" spans="2:21" s="37" customFormat="1" ht="48.75" customHeight="1" x14ac:dyDescent="0.2">
      <c r="B51" s="47" t="s">
        <v>27</v>
      </c>
      <c r="C51" s="81" t="s">
        <v>46</v>
      </c>
      <c r="D51" s="81"/>
      <c r="E51" s="81"/>
      <c r="F51" s="17" t="s">
        <v>47</v>
      </c>
      <c r="G51" s="48">
        <v>4558.79</v>
      </c>
      <c r="H51" s="48">
        <v>4660.7700000000004</v>
      </c>
      <c r="I51" s="48">
        <f>SUM(J51:N51)</f>
        <v>1659.22</v>
      </c>
      <c r="J51" s="48">
        <v>0</v>
      </c>
      <c r="K51" s="53">
        <v>0</v>
      </c>
      <c r="L51" s="48">
        <v>0</v>
      </c>
      <c r="M51" s="53">
        <f>1196.63+462.59</f>
        <v>1659.22</v>
      </c>
      <c r="N51" s="48">
        <f>SUM(O51:P51)</f>
        <v>0</v>
      </c>
      <c r="O51" s="48">
        <v>0</v>
      </c>
      <c r="P51" s="48">
        <v>0</v>
      </c>
      <c r="Q51" s="50">
        <v>0</v>
      </c>
      <c r="R51" s="51">
        <v>0</v>
      </c>
      <c r="S51" s="72"/>
    </row>
    <row r="52" spans="2:21" s="37" customFormat="1" ht="20.100000000000001" customHeight="1" x14ac:dyDescent="0.2">
      <c r="B52" s="58" t="s">
        <v>22</v>
      </c>
      <c r="C52" s="77" t="s">
        <v>39</v>
      </c>
      <c r="D52" s="77"/>
      <c r="E52" s="77"/>
      <c r="F52" s="59"/>
      <c r="G52" s="28">
        <f>G53</f>
        <v>0</v>
      </c>
      <c r="H52" s="28">
        <f t="shared" ref="H52" si="18">H53</f>
        <v>0</v>
      </c>
      <c r="I52" s="28">
        <f t="shared" ref="I52" si="19">I53</f>
        <v>0</v>
      </c>
      <c r="J52" s="28">
        <f t="shared" ref="J52" si="20">J53</f>
        <v>0</v>
      </c>
      <c r="K52" s="28">
        <f t="shared" ref="K52" si="21">K53</f>
        <v>0</v>
      </c>
      <c r="L52" s="28">
        <f t="shared" ref="L52" si="22">L53</f>
        <v>0</v>
      </c>
      <c r="M52" s="28">
        <f t="shared" ref="M52" si="23">M53</f>
        <v>0</v>
      </c>
      <c r="N52" s="28">
        <f t="shared" ref="N52" si="24">N53</f>
        <v>0</v>
      </c>
      <c r="O52" s="28">
        <f t="shared" ref="O52" si="25">O53</f>
        <v>0</v>
      </c>
      <c r="P52" s="28">
        <f t="shared" ref="P52" si="26">P53</f>
        <v>0</v>
      </c>
      <c r="Q52" s="28">
        <f t="shared" ref="Q52" si="27">Q53</f>
        <v>0</v>
      </c>
      <c r="R52" s="28">
        <f t="shared" ref="R52" si="28">R53</f>
        <v>0</v>
      </c>
      <c r="S52" s="72"/>
    </row>
    <row r="53" spans="2:21" s="41" customFormat="1" ht="8.4499999999999993" customHeight="1" x14ac:dyDescent="0.2">
      <c r="B53" s="47"/>
      <c r="C53" s="78"/>
      <c r="D53" s="79"/>
      <c r="E53" s="80"/>
      <c r="F53" s="17"/>
      <c r="G53" s="48"/>
      <c r="H53" s="48"/>
      <c r="I53" s="48"/>
      <c r="J53" s="48"/>
      <c r="K53" s="53"/>
      <c r="L53" s="48"/>
      <c r="M53" s="48"/>
      <c r="N53" s="53"/>
      <c r="O53" s="48"/>
      <c r="P53" s="49"/>
      <c r="Q53" s="54"/>
      <c r="R53" s="55"/>
      <c r="S53" s="73"/>
    </row>
    <row r="54" spans="2:21" s="41" customFormat="1" ht="28.5" customHeight="1" x14ac:dyDescent="0.2">
      <c r="B54" s="52" t="s">
        <v>24</v>
      </c>
      <c r="C54" s="84" t="s">
        <v>25</v>
      </c>
      <c r="D54" s="84"/>
      <c r="E54" s="84"/>
      <c r="F54" s="31"/>
      <c r="G54" s="30">
        <f t="shared" ref="G54:R54" si="29">G55</f>
        <v>0</v>
      </c>
      <c r="H54" s="30">
        <f t="shared" si="29"/>
        <v>0</v>
      </c>
      <c r="I54" s="30">
        <f t="shared" si="29"/>
        <v>0</v>
      </c>
      <c r="J54" s="30">
        <f t="shared" si="29"/>
        <v>0</v>
      </c>
      <c r="K54" s="30">
        <f t="shared" si="29"/>
        <v>0</v>
      </c>
      <c r="L54" s="30">
        <f t="shared" si="29"/>
        <v>0</v>
      </c>
      <c r="M54" s="30">
        <f t="shared" si="29"/>
        <v>0</v>
      </c>
      <c r="N54" s="30">
        <f t="shared" si="29"/>
        <v>0</v>
      </c>
      <c r="O54" s="30">
        <f t="shared" si="29"/>
        <v>0</v>
      </c>
      <c r="P54" s="30">
        <f t="shared" si="29"/>
        <v>0</v>
      </c>
      <c r="Q54" s="30">
        <f t="shared" si="29"/>
        <v>0</v>
      </c>
      <c r="R54" s="30">
        <f t="shared" si="29"/>
        <v>0</v>
      </c>
      <c r="S54" s="73"/>
    </row>
    <row r="55" spans="2:21" s="41" customFormat="1" ht="8.4499999999999993" customHeight="1" x14ac:dyDescent="0.2">
      <c r="B55" s="47"/>
      <c r="C55" s="78"/>
      <c r="D55" s="79"/>
      <c r="E55" s="80"/>
      <c r="F55" s="17"/>
      <c r="G55" s="48"/>
      <c r="H55" s="48"/>
      <c r="I55" s="48"/>
      <c r="J55" s="48"/>
      <c r="K55" s="53"/>
      <c r="L55" s="48"/>
      <c r="M55" s="48"/>
      <c r="N55" s="53"/>
      <c r="O55" s="48"/>
      <c r="P55" s="49"/>
      <c r="Q55" s="54"/>
      <c r="R55" s="55"/>
      <c r="S55" s="73"/>
    </row>
    <row r="56" spans="2:21" s="37" customFormat="1" ht="35.1" customHeight="1" x14ac:dyDescent="0.2">
      <c r="B56" s="42">
        <v>5</v>
      </c>
      <c r="C56" s="88" t="s">
        <v>48</v>
      </c>
      <c r="D56" s="88"/>
      <c r="E56" s="88"/>
      <c r="F56" s="43"/>
      <c r="G56" s="44">
        <f>G57+G61+G63</f>
        <v>22487.82</v>
      </c>
      <c r="H56" s="44">
        <f t="shared" ref="H56:R56" si="30">H57+H61+H63</f>
        <v>22487.82</v>
      </c>
      <c r="I56" s="44">
        <f t="shared" si="30"/>
        <v>8524.14</v>
      </c>
      <c r="J56" s="44">
        <f t="shared" si="30"/>
        <v>0</v>
      </c>
      <c r="K56" s="44">
        <f t="shared" si="30"/>
        <v>50.34</v>
      </c>
      <c r="L56" s="44">
        <f t="shared" si="30"/>
        <v>0</v>
      </c>
      <c r="M56" s="44">
        <f t="shared" si="30"/>
        <v>7806.67</v>
      </c>
      <c r="N56" s="44">
        <f t="shared" si="30"/>
        <v>667.13</v>
      </c>
      <c r="O56" s="44">
        <f t="shared" si="30"/>
        <v>185.41</v>
      </c>
      <c r="P56" s="44">
        <f t="shared" si="30"/>
        <v>481.72</v>
      </c>
      <c r="Q56" s="44">
        <f t="shared" si="30"/>
        <v>0</v>
      </c>
      <c r="R56" s="44">
        <f t="shared" si="30"/>
        <v>0</v>
      </c>
      <c r="S56" s="72"/>
    </row>
    <row r="57" spans="2:21" s="37" customFormat="1" ht="20.100000000000001" customHeight="1" x14ac:dyDescent="0.2">
      <c r="B57" s="45" t="s">
        <v>20</v>
      </c>
      <c r="C57" s="82" t="s">
        <v>21</v>
      </c>
      <c r="D57" s="82"/>
      <c r="E57" s="82"/>
      <c r="F57" s="56"/>
      <c r="G57" s="57">
        <f>SUM(G58:G60)</f>
        <v>22487.82</v>
      </c>
      <c r="H57" s="57">
        <f t="shared" ref="H57:R57" si="31">SUM(H58:H60)</f>
        <v>22487.82</v>
      </c>
      <c r="I57" s="57">
        <f t="shared" si="31"/>
        <v>8524.14</v>
      </c>
      <c r="J57" s="57">
        <f t="shared" si="31"/>
        <v>0</v>
      </c>
      <c r="K57" s="57">
        <f t="shared" si="31"/>
        <v>50.34</v>
      </c>
      <c r="L57" s="57">
        <f t="shared" si="31"/>
        <v>0</v>
      </c>
      <c r="M57" s="57">
        <f t="shared" si="31"/>
        <v>7806.67</v>
      </c>
      <c r="N57" s="57">
        <f t="shared" si="31"/>
        <v>667.13</v>
      </c>
      <c r="O57" s="57">
        <f t="shared" si="31"/>
        <v>185.41</v>
      </c>
      <c r="P57" s="57">
        <f t="shared" si="31"/>
        <v>481.72</v>
      </c>
      <c r="Q57" s="57">
        <f t="shared" si="31"/>
        <v>0</v>
      </c>
      <c r="R57" s="57">
        <f t="shared" si="31"/>
        <v>0</v>
      </c>
      <c r="S57" s="72"/>
    </row>
    <row r="58" spans="2:21" s="37" customFormat="1" ht="81.75" customHeight="1" x14ac:dyDescent="0.2">
      <c r="B58" s="47" t="s">
        <v>27</v>
      </c>
      <c r="C58" s="83" t="s">
        <v>49</v>
      </c>
      <c r="D58" s="83"/>
      <c r="E58" s="83"/>
      <c r="F58" s="61" t="s">
        <v>50</v>
      </c>
      <c r="G58" s="40">
        <v>7475.29</v>
      </c>
      <c r="H58" s="40">
        <v>7475.29</v>
      </c>
      <c r="I58" s="40">
        <f>SUM(J58:N58)</f>
        <v>422.4</v>
      </c>
      <c r="J58" s="40">
        <v>0</v>
      </c>
      <c r="K58" s="38">
        <v>29.64</v>
      </c>
      <c r="L58" s="40">
        <v>0</v>
      </c>
      <c r="M58" s="40">
        <v>0</v>
      </c>
      <c r="N58" s="48">
        <f>SUM(O58:P58)</f>
        <v>392.76</v>
      </c>
      <c r="O58" s="40">
        <v>127.44</v>
      </c>
      <c r="P58" s="40">
        <v>265.32</v>
      </c>
      <c r="Q58" s="50">
        <v>0</v>
      </c>
      <c r="R58" s="51">
        <v>0</v>
      </c>
      <c r="S58" s="72"/>
      <c r="U58" s="25"/>
    </row>
    <row r="59" spans="2:21" s="37" customFormat="1" ht="80.25" customHeight="1" x14ac:dyDescent="0.2">
      <c r="B59" s="47" t="s">
        <v>36</v>
      </c>
      <c r="C59" s="81" t="s">
        <v>51</v>
      </c>
      <c r="D59" s="81"/>
      <c r="E59" s="81"/>
      <c r="F59" s="17" t="s">
        <v>52</v>
      </c>
      <c r="G59" s="49">
        <v>6811.32</v>
      </c>
      <c r="H59" s="49">
        <v>6811.32</v>
      </c>
      <c r="I59" s="48">
        <f>SUM(J59:N59)</f>
        <v>295.07</v>
      </c>
      <c r="J59" s="48">
        <v>0</v>
      </c>
      <c r="K59" s="53">
        <v>20.7</v>
      </c>
      <c r="L59" s="48">
        <v>0</v>
      </c>
      <c r="M59" s="48">
        <v>0</v>
      </c>
      <c r="N59" s="48">
        <f>SUM(O59:P59)</f>
        <v>274.37</v>
      </c>
      <c r="O59" s="48">
        <v>57.97</v>
      </c>
      <c r="P59" s="48">
        <v>216.4</v>
      </c>
      <c r="Q59" s="50">
        <v>0</v>
      </c>
      <c r="R59" s="51">
        <v>0</v>
      </c>
      <c r="S59" s="72"/>
      <c r="U59" s="25"/>
    </row>
    <row r="60" spans="2:21" s="37" customFormat="1" ht="52.5" customHeight="1" x14ac:dyDescent="0.2">
      <c r="B60" s="62" t="s">
        <v>53</v>
      </c>
      <c r="C60" s="81" t="s">
        <v>54</v>
      </c>
      <c r="D60" s="81"/>
      <c r="E60" s="81"/>
      <c r="F60" s="61" t="s">
        <v>55</v>
      </c>
      <c r="G60" s="48">
        <v>8201.2099999999991</v>
      </c>
      <c r="H60" s="48">
        <v>8201.2099999999991</v>
      </c>
      <c r="I60" s="48">
        <f>SUM(J60:N60)</f>
        <v>7806.67</v>
      </c>
      <c r="J60" s="49">
        <v>0</v>
      </c>
      <c r="K60" s="48">
        <v>0</v>
      </c>
      <c r="L60" s="49">
        <v>0</v>
      </c>
      <c r="M60" s="49">
        <v>7806.67</v>
      </c>
      <c r="N60" s="48">
        <f>SUM(O60:P60)</f>
        <v>0</v>
      </c>
      <c r="O60" s="49">
        <v>0</v>
      </c>
      <c r="P60" s="49">
        <v>0</v>
      </c>
      <c r="Q60" s="49">
        <v>0</v>
      </c>
      <c r="R60" s="49">
        <v>0</v>
      </c>
      <c r="S60" s="72"/>
    </row>
    <row r="61" spans="2:21" s="37" customFormat="1" ht="20.100000000000001" customHeight="1" x14ac:dyDescent="0.2">
      <c r="B61" s="58" t="s">
        <v>22</v>
      </c>
      <c r="C61" s="77" t="s">
        <v>39</v>
      </c>
      <c r="D61" s="77"/>
      <c r="E61" s="77"/>
      <c r="F61" s="59"/>
      <c r="G61" s="28">
        <f>G62</f>
        <v>0</v>
      </c>
      <c r="H61" s="28">
        <f t="shared" ref="H61" si="32">H62</f>
        <v>0</v>
      </c>
      <c r="I61" s="28">
        <f t="shared" ref="I61" si="33">I62</f>
        <v>0</v>
      </c>
      <c r="J61" s="28">
        <f t="shared" ref="J61" si="34">J62</f>
        <v>0</v>
      </c>
      <c r="K61" s="28">
        <f t="shared" ref="K61" si="35">K62</f>
        <v>0</v>
      </c>
      <c r="L61" s="28">
        <f t="shared" ref="L61" si="36">L62</f>
        <v>0</v>
      </c>
      <c r="M61" s="28">
        <f t="shared" ref="M61" si="37">M62</f>
        <v>0</v>
      </c>
      <c r="N61" s="28">
        <f t="shared" ref="N61" si="38">N62</f>
        <v>0</v>
      </c>
      <c r="O61" s="28">
        <f t="shared" ref="O61" si="39">O62</f>
        <v>0</v>
      </c>
      <c r="P61" s="28">
        <f t="shared" ref="P61" si="40">P62</f>
        <v>0</v>
      </c>
      <c r="Q61" s="28">
        <f t="shared" ref="Q61" si="41">Q62</f>
        <v>0</v>
      </c>
      <c r="R61" s="28">
        <f t="shared" ref="R61" si="42">R62</f>
        <v>0</v>
      </c>
      <c r="S61" s="72"/>
    </row>
    <row r="62" spans="2:21" s="41" customFormat="1" ht="8.4499999999999993" customHeight="1" x14ac:dyDescent="0.2">
      <c r="B62" s="47"/>
      <c r="C62" s="78"/>
      <c r="D62" s="79"/>
      <c r="E62" s="80"/>
      <c r="F62" s="17"/>
      <c r="G62" s="48"/>
      <c r="H62" s="48"/>
      <c r="I62" s="48"/>
      <c r="J62" s="48"/>
      <c r="K62" s="53"/>
      <c r="L62" s="48"/>
      <c r="M62" s="48"/>
      <c r="N62" s="53"/>
      <c r="O62" s="48"/>
      <c r="P62" s="49"/>
      <c r="Q62" s="54"/>
      <c r="R62" s="55"/>
      <c r="S62" s="73"/>
    </row>
    <row r="63" spans="2:21" s="41" customFormat="1" ht="28.5" customHeight="1" x14ac:dyDescent="0.2">
      <c r="B63" s="52" t="s">
        <v>24</v>
      </c>
      <c r="C63" s="84" t="s">
        <v>25</v>
      </c>
      <c r="D63" s="84"/>
      <c r="E63" s="84"/>
      <c r="F63" s="31"/>
      <c r="G63" s="30">
        <f t="shared" ref="G63:R63" si="43">G64</f>
        <v>0</v>
      </c>
      <c r="H63" s="30">
        <f t="shared" si="43"/>
        <v>0</v>
      </c>
      <c r="I63" s="30">
        <f t="shared" si="43"/>
        <v>0</v>
      </c>
      <c r="J63" s="30">
        <f t="shared" si="43"/>
        <v>0</v>
      </c>
      <c r="K63" s="30">
        <f t="shared" si="43"/>
        <v>0</v>
      </c>
      <c r="L63" s="30">
        <f t="shared" si="43"/>
        <v>0</v>
      </c>
      <c r="M63" s="30">
        <f t="shared" si="43"/>
        <v>0</v>
      </c>
      <c r="N63" s="30">
        <f t="shared" si="43"/>
        <v>0</v>
      </c>
      <c r="O63" s="30">
        <f t="shared" si="43"/>
        <v>0</v>
      </c>
      <c r="P63" s="30">
        <f t="shared" si="43"/>
        <v>0</v>
      </c>
      <c r="Q63" s="30">
        <f t="shared" si="43"/>
        <v>0</v>
      </c>
      <c r="R63" s="30">
        <f t="shared" si="43"/>
        <v>0</v>
      </c>
      <c r="S63" s="73"/>
      <c r="T63" s="76"/>
      <c r="U63" s="76"/>
    </row>
    <row r="64" spans="2:21" s="41" customFormat="1" ht="8.4499999999999993" customHeight="1" x14ac:dyDescent="0.2">
      <c r="B64" s="47"/>
      <c r="C64" s="78"/>
      <c r="D64" s="79"/>
      <c r="E64" s="80"/>
      <c r="F64" s="17"/>
      <c r="G64" s="48"/>
      <c r="H64" s="48"/>
      <c r="I64" s="48"/>
      <c r="J64" s="48"/>
      <c r="K64" s="53"/>
      <c r="L64" s="48"/>
      <c r="M64" s="48"/>
      <c r="N64" s="53"/>
      <c r="O64" s="48"/>
      <c r="P64" s="49"/>
      <c r="Q64" s="54"/>
      <c r="R64" s="55"/>
      <c r="S64" s="73"/>
    </row>
    <row r="66" spans="4:17" x14ac:dyDescent="0.25">
      <c r="D66" s="86" t="s">
        <v>70</v>
      </c>
      <c r="E66" s="86"/>
      <c r="F66" s="63"/>
      <c r="G66" s="15"/>
      <c r="H66" s="86" t="s">
        <v>72</v>
      </c>
      <c r="I66" s="86"/>
      <c r="J66" s="86"/>
      <c r="K66" s="86"/>
      <c r="L66" s="86"/>
    </row>
    <row r="67" spans="4:17" x14ac:dyDescent="0.25">
      <c r="D67" s="10" t="s">
        <v>71</v>
      </c>
      <c r="F67" s="63"/>
      <c r="G67" s="15"/>
      <c r="H67" s="86" t="s">
        <v>56</v>
      </c>
      <c r="I67" s="86"/>
      <c r="J67" s="86"/>
      <c r="K67" s="86"/>
      <c r="L67" s="86"/>
    </row>
    <row r="71" spans="4:17" x14ac:dyDescent="0.25">
      <c r="E71" s="66"/>
      <c r="F71" s="67"/>
      <c r="G71" s="3"/>
      <c r="H71" s="3"/>
      <c r="N71" s="64"/>
      <c r="O71" s="64"/>
      <c r="P71" s="64"/>
      <c r="Q71" s="65"/>
    </row>
  </sheetData>
  <mergeCells count="77">
    <mergeCell ref="C7:Q7"/>
    <mergeCell ref="B1:G1"/>
    <mergeCell ref="B2:E2"/>
    <mergeCell ref="M2:R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25:E25"/>
    <mergeCell ref="C19:E19"/>
    <mergeCell ref="Q11:Q13"/>
    <mergeCell ref="R11:R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46:E46"/>
    <mergeCell ref="C47:E47"/>
    <mergeCell ref="C52:E52"/>
    <mergeCell ref="C39:E39"/>
    <mergeCell ref="C20:E20"/>
    <mergeCell ref="C21:E21"/>
    <mergeCell ref="C22:E22"/>
    <mergeCell ref="C23:E23"/>
    <mergeCell ref="C29:E29"/>
    <mergeCell ref="C30:E30"/>
    <mergeCell ref="C31:E31"/>
    <mergeCell ref="C32:E32"/>
    <mergeCell ref="C33:E33"/>
    <mergeCell ref="C38:E38"/>
    <mergeCell ref="C24:E24"/>
    <mergeCell ref="C27:E27"/>
    <mergeCell ref="C48:E48"/>
    <mergeCell ref="C49:E49"/>
    <mergeCell ref="C50:E50"/>
    <mergeCell ref="C51:E51"/>
    <mergeCell ref="C56:E56"/>
    <mergeCell ref="C53:E53"/>
    <mergeCell ref="C54:E54"/>
    <mergeCell ref="C55:E55"/>
    <mergeCell ref="H66:L66"/>
    <mergeCell ref="D66:E66"/>
    <mergeCell ref="H67:L67"/>
    <mergeCell ref="C63:E63"/>
    <mergeCell ref="C64:E64"/>
    <mergeCell ref="C26:E26"/>
    <mergeCell ref="C45:E45"/>
    <mergeCell ref="C34:E34"/>
    <mergeCell ref="C35:E35"/>
    <mergeCell ref="C36:E36"/>
    <mergeCell ref="C37:E37"/>
    <mergeCell ref="C40:E40"/>
    <mergeCell ref="C41:E41"/>
    <mergeCell ref="C44:E44"/>
    <mergeCell ref="C42:E42"/>
    <mergeCell ref="C43:E43"/>
    <mergeCell ref="C28:E28"/>
    <mergeCell ref="C61:E61"/>
    <mergeCell ref="C62:E62"/>
    <mergeCell ref="C60:E60"/>
    <mergeCell ref="C59:E59"/>
    <mergeCell ref="C57:E57"/>
    <mergeCell ref="C58:E58"/>
  </mergeCells>
  <pageMargins left="0.25" right="0.25" top="0.5" bottom="0.5" header="0.3" footer="0.3"/>
  <pageSetup paperSize="9" scale="79" fitToHeight="0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2 FEN </vt:lpstr>
      <vt:lpstr>'Anexa 2 FEN '!_Hlk184984481</vt:lpstr>
      <vt:lpstr>'Anexa 2 FEN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Barbulescu</dc:creator>
  <cp:lastModifiedBy>Catalina Merisanu</cp:lastModifiedBy>
  <cp:lastPrinted>2026-05-04T10:19:34Z</cp:lastPrinted>
  <dcterms:created xsi:type="dcterms:W3CDTF">2025-03-20T12:14:45Z</dcterms:created>
  <dcterms:modified xsi:type="dcterms:W3CDTF">2026-05-06T04:40:03Z</dcterms:modified>
</cp:coreProperties>
</file>